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0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G9"/>
  <c r="G64"/>
  <c r="J57"/>
  <c r="J56"/>
  <c r="G41"/>
  <c r="I9"/>
  <c r="H9"/>
  <c r="H38" s="1"/>
  <c r="J32"/>
  <c r="H64"/>
  <c r="J62"/>
  <c r="J63"/>
  <c r="G38" l="1"/>
  <c r="J22"/>
  <c r="I8" l="1"/>
  <c r="I38" s="1"/>
  <c r="J9"/>
  <c r="H80"/>
  <c r="I80"/>
  <c r="J80"/>
  <c r="G80"/>
  <c r="H72"/>
  <c r="I72"/>
  <c r="G72"/>
  <c r="I64"/>
  <c r="H58"/>
  <c r="I58"/>
  <c r="G58"/>
  <c r="H50"/>
  <c r="I50"/>
  <c r="G50"/>
  <c r="J7"/>
  <c r="J10"/>
  <c r="J11"/>
  <c r="J12"/>
  <c r="J13"/>
  <c r="J14"/>
  <c r="J15"/>
  <c r="J16"/>
  <c r="J17"/>
  <c r="J18"/>
  <c r="J19"/>
  <c r="J20"/>
  <c r="J21"/>
  <c r="J23"/>
  <c r="J24"/>
  <c r="J25"/>
  <c r="J26"/>
  <c r="J27"/>
  <c r="J28"/>
  <c r="J29"/>
  <c r="J30"/>
  <c r="J31"/>
  <c r="J34"/>
  <c r="J35"/>
  <c r="J36"/>
  <c r="J37"/>
  <c r="J39"/>
  <c r="J40"/>
  <c r="J42"/>
  <c r="J43"/>
  <c r="J44"/>
  <c r="J45"/>
  <c r="J46"/>
  <c r="J47"/>
  <c r="J48"/>
  <c r="J49"/>
  <c r="J51"/>
  <c r="J52"/>
  <c r="J53"/>
  <c r="J54"/>
  <c r="J55"/>
  <c r="J59"/>
  <c r="J60"/>
  <c r="J61"/>
  <c r="J65"/>
  <c r="J66"/>
  <c r="J67"/>
  <c r="J68"/>
  <c r="J69"/>
  <c r="J70"/>
  <c r="J71"/>
  <c r="J5"/>
  <c r="J41" l="1"/>
  <c r="H81"/>
  <c r="G81"/>
  <c r="I81"/>
  <c r="J64"/>
  <c r="J72"/>
  <c r="J58"/>
  <c r="J50"/>
  <c r="J8"/>
  <c r="J38" s="1"/>
  <c r="J81" l="1"/>
</calcChain>
</file>

<file path=xl/sharedStrings.xml><?xml version="1.0" encoding="utf-8"?>
<sst xmlns="http://schemas.openxmlformats.org/spreadsheetml/2006/main" count="218" uniqueCount="129">
  <si>
    <t>Nr.</t>
  </si>
  <si>
    <t>Programi                      (arsim, infrastrukturë, shëndetësi,mjedis etj.)</t>
  </si>
  <si>
    <t>KODI I PROJEKTIT</t>
  </si>
  <si>
    <t>Emërtimi i projektit</t>
  </si>
  <si>
    <t>Lokacioni  (vendi ku do të realizohet projekti)</t>
  </si>
  <si>
    <t>BURIMI I FINANCIMIT</t>
  </si>
  <si>
    <t>Viti i  implementimit</t>
  </si>
  <si>
    <t>Vlera totale e projekteve në €</t>
  </si>
  <si>
    <t>Planifikim</t>
  </si>
  <si>
    <t>Hartimi i projekteve ideore dhe kryesore</t>
  </si>
  <si>
    <t>Shtime</t>
  </si>
  <si>
    <t>Kompenzim</t>
  </si>
  <si>
    <t xml:space="preserve">Shtime </t>
  </si>
  <si>
    <t>Infrastrukturë</t>
  </si>
  <si>
    <t xml:space="preserve">Projektet e infrastrukturës me participim </t>
  </si>
  <si>
    <t xml:space="preserve">Rregullimi i urës në rr.”Ahmet Shtimja” në Shtime </t>
  </si>
  <si>
    <t xml:space="preserve"> Rr.”Ahmet Shtimja” në Shtime </t>
  </si>
  <si>
    <t>Asfaltimi i rrugëve dhe kanalizimit në fshatin Pjetërshticë</t>
  </si>
  <si>
    <t>Pjetërshticë</t>
  </si>
  <si>
    <t>Mollopolc</t>
  </si>
  <si>
    <t>Gjurkovc</t>
  </si>
  <si>
    <t xml:space="preserve">Kanalizimi: tek shkolla- Davidovc Asfaltimi në Rr.:  "Mihajl Grameno", dhe Rrugicave nga rr. Tiranës </t>
  </si>
  <si>
    <t xml:space="preserve">Rregullimi i kanalizmit dhe asfaltimi i rrugeve në fshatin Reçak </t>
  </si>
  <si>
    <t>Reçak- Rrugët ne mbrendsi te fshatit</t>
  </si>
  <si>
    <t xml:space="preserve">Zgjerimi i ures ekzistuese dhe rregullimi i dy urave të reja në fshatin Pjetershticë </t>
  </si>
  <si>
    <t>Pjetershticë</t>
  </si>
  <si>
    <t>Rregullimi i kanalizimit në fshatin Muzeqinë</t>
  </si>
  <si>
    <t>Muzeqinë</t>
  </si>
  <si>
    <t>Rregullimi i kanalizimit në fshatin Zborc</t>
  </si>
  <si>
    <t>Zborc</t>
  </si>
  <si>
    <t xml:space="preserve">Rregullimi i kanalizimit </t>
  </si>
  <si>
    <t>Ne rr. "Komandant Kumanova" dhe tek Kyqja e rr."Skender Salihaj" Shtime</t>
  </si>
  <si>
    <t>Asfaltimi i rruges qe lidhe fshatrat Zborc dhe Pjetershticë</t>
  </si>
  <si>
    <t xml:space="preserve">Asfaltimi i Rrugeve ne fshatin Petrove </t>
  </si>
  <si>
    <t>"Gjyteti""Lumi" "Kuksi"Ne komunen e Shtimes</t>
  </si>
  <si>
    <t>Asfaltimi i rrugëve ne fshatin Zborc</t>
  </si>
  <si>
    <t>Ne fshatrate Belinc dhe Carralev</t>
  </si>
  <si>
    <t xml:space="preserve">Rregullimi i parkut-Sheshit ne Qytetin e Shtimës </t>
  </si>
  <si>
    <t>Planifikim Urban  Totali:</t>
  </si>
  <si>
    <t>Administrata e përgjithshme Totali:</t>
  </si>
  <si>
    <t>Arsim</t>
  </si>
  <si>
    <t>Ndërtimi i serës tek shkolla profesionale</t>
  </si>
  <si>
    <t>Shkolla profesionale</t>
  </si>
  <si>
    <t>Ndërtimi i sallës sportive në fshatin Petrovë</t>
  </si>
  <si>
    <t>Ndërtimi i sallës sportive në fshatin Zborc</t>
  </si>
  <si>
    <t>Arsimi  Totali:</t>
  </si>
  <si>
    <t>Sport</t>
  </si>
  <si>
    <t xml:space="preserve">Terene Sportive </t>
  </si>
  <si>
    <t>Pjetërshticë,Vojnovc, Gjurkovc, Godanc i Epërm, Belinc Carralevë, Zborc, Mollopolc, Petrovë dhe Reçak</t>
  </si>
  <si>
    <t>Rregullimi i oborrit te shtabit te UÇK-së në Pjetershticë dhe rrënimi i objektit ekzistues</t>
  </si>
  <si>
    <t xml:space="preserve">Rregullimi i rrethojës dhe tribunave në fushën sportive të qytetit </t>
  </si>
  <si>
    <t>Renovimi i hapësirave të brendshme në objektin e Qendrës Rinore</t>
  </si>
  <si>
    <t>Rregullimi i aneks kulmit-mbulojës për shkallë  në hyrje të Shtëpisë së Kulturës</t>
  </si>
  <si>
    <t>Kultura dhe Sporti Totali:</t>
  </si>
  <si>
    <t>Shëndetësi</t>
  </si>
  <si>
    <t>QKMF dhe QMF Shtime</t>
  </si>
  <si>
    <t>Pajisje speciale mjeksore për QKMF-në</t>
  </si>
  <si>
    <t>Shendetësia dhe Mirëqenia Sociale Totali:</t>
  </si>
  <si>
    <t>Shërbime Publike</t>
  </si>
  <si>
    <t>Sherbime Publike</t>
  </si>
  <si>
    <t>Rregullimi i ndriqimit publik</t>
  </si>
  <si>
    <t>Rregullimi i parqeve  në hapësirat publike</t>
  </si>
  <si>
    <t>Lagjën e Pajtimit-Shtime</t>
  </si>
  <si>
    <t>Rregullimi i trotuarëve, ndriqimit dhe gjelbërimit në rrugët  "Komandant Kumanova", "Tahir Sinani", "Anton Çeta" dhe paking tek "Shkolla Emin Duraku" Financim me Grantin e Performances- Demos</t>
  </si>
  <si>
    <t>Shërbime Publike  Totali:</t>
  </si>
  <si>
    <t>Rregullimi i infrastrukturës në zonën ekonomike II</t>
  </si>
  <si>
    <t>Gllavicë, Shtime</t>
  </si>
  <si>
    <t>Rregullimi i rrugëve bujqësore me zhavor</t>
  </si>
  <si>
    <t>Zhvillimi Ekonomik</t>
  </si>
  <si>
    <t>Tabela 4.2        LISTA E PROJEKTEVE KAPITALE NË KOMUNËN E SHTIMES PËR VITET 2020- 2022</t>
  </si>
  <si>
    <t>GQ</t>
  </si>
  <si>
    <t>HV</t>
  </si>
  <si>
    <t xml:space="preserve"> Godanc i Ulet dhe Godanc i Eperm</t>
  </si>
  <si>
    <t>Fsh. Muzeqin</t>
  </si>
  <si>
    <t>Fshati Carralevë</t>
  </si>
  <si>
    <t>Asfaltimi i rruges "Sami Frasheri" qe lidhet me tranzitin ''Hasan Prishtina" si dhe rruge te tjera brenda Qytetit Shtime</t>
  </si>
  <si>
    <t>Asfaltimi i rrugeve dhe rregullimi i kanalizimit te ujrave te zeza ne Lagjen e Pjtimit</t>
  </si>
  <si>
    <t>Vojnovc</t>
  </si>
  <si>
    <t>Asfaltimi I rrugeve ne Fshatin Gjurkovc</t>
  </si>
  <si>
    <t>Fsh. Gjurkovc</t>
  </si>
  <si>
    <t>Rregullimi i rrugëve bujqësore me zhavor dhe hapja e kanaleve kulluese</t>
  </si>
  <si>
    <t>Ndërtimi i laures në Parkun Teknologjik</t>
  </si>
  <si>
    <t>Totali Buxheti i planifikuar:</t>
  </si>
  <si>
    <t>Rregullimi i krojeve dhe burimeve të ujit në Zonat Turistike Llanisht, Rancë dhe Karaqicë</t>
  </si>
  <si>
    <t>Rregullimi i ndriqimit publik në varrezat e dëshmorve dhe veteranëve ne Shtime dhe Mollopolc</t>
  </si>
  <si>
    <t>Rregullimi i varrezave dhe hapsirave te gjelbruara ne te gjitha vendbanimet e komunes se Shtimes</t>
  </si>
  <si>
    <t>Rregullimi i ndriqimit publik ne rrugën Industria  dhe në Parkun Teknologjik</t>
  </si>
  <si>
    <t xml:space="preserve">Ndërtimi i kanalizimit të ujrave të zeza, kanalit atmosferik ne rr."Çamëria"  dhe trotuarit në Lagjen e Pajtimit </t>
  </si>
  <si>
    <t>Rregullimi dhe përmirësimi i infrastrukturës në komunë</t>
  </si>
  <si>
    <t>Rrugët urbane dhe trotuaret përgjatë shtratit të lumit Shtime</t>
  </si>
  <si>
    <t>Tek Pishat në Shtime,Pjetërshticë,Vojnoc, Gjurkovc, Godanc i Epërm dhe i Poshtëm, Belinc, Carralevë, Zborc, Mollopolc, Petrovë  dhe Reçak</t>
  </si>
  <si>
    <t>Lagja e Pajtimit-Shtime</t>
  </si>
  <si>
    <t>Ndërtimi i shtëpisë për qendrim ditor për personat me nevoja të veqanta</t>
  </si>
  <si>
    <t xml:space="preserve">Renovimi i objekteve shëndetsore </t>
  </si>
  <si>
    <t xml:space="preserve">Rregullimi i hapësirave të hapura rekreative sportive, amfiteatiri i hapur tek Qendra Rinore </t>
  </si>
  <si>
    <t xml:space="preserve">Infrastruktura e objekteve arsimore </t>
  </si>
  <si>
    <t xml:space="preserve">Projektet e infrastrukturës arsimore me participim </t>
  </si>
  <si>
    <t>Projektet e infrastrukturës Arsimore me participim shkolla Carralevë</t>
  </si>
  <si>
    <t xml:space="preserve">Ndërtimi dhe renovimi, rrethojat në objektet shkollore </t>
  </si>
  <si>
    <t>Renovimi i objektit te komunës</t>
  </si>
  <si>
    <t>Vendosja e sistemit të kamerave në tërë qytetin e Shtimes</t>
  </si>
  <si>
    <t>Komuna e Shtimes</t>
  </si>
  <si>
    <t>Fsh.Pjetershticë</t>
  </si>
  <si>
    <t>Fsh.Rashincë</t>
  </si>
  <si>
    <t>Petrovë</t>
  </si>
  <si>
    <t>Nga Shtepia e Kultures per te Qendra Rinore në Shtime</t>
  </si>
  <si>
    <t xml:space="preserve">Ndertimi i shkalleve/trotuareve </t>
  </si>
  <si>
    <t>Rregullimi i kanalizimit ne fshatin Pjetershticë</t>
  </si>
  <si>
    <t>Hapja e puseve per ujsjellës ne Fshatin Rashince</t>
  </si>
  <si>
    <t>Zgjerimi i rrugës "Ahmet Shtimja"</t>
  </si>
  <si>
    <t>Rregullimi i rr.”Kuvendi i Arbërit”, “Sami Frashëri” dhe rrugica në rr."Anton Çeta"</t>
  </si>
  <si>
    <t xml:space="preserve">Ndërtim - zgjerimi i rrjetit të kanalizimit dhe rrugëve në fshatin Mollopolc </t>
  </si>
  <si>
    <t>Asfaltimi i rrugëve mbrenda fshatit Gjurkoc</t>
  </si>
  <si>
    <t xml:space="preserve"> Rregullimi kanalizimit fekal dhe asfaltimi në fshatin Davidoc </t>
  </si>
  <si>
    <t xml:space="preserve">Pagesa për shpronsimet </t>
  </si>
  <si>
    <t>Asfaltimi i rrugeve dhe rregullimi i kanalizimit të ujrave të zeza ne Vojnoc</t>
  </si>
  <si>
    <t>Ndëritmi i shkollës fillore në fshatin Gjyrkoc</t>
  </si>
  <si>
    <t>Pjetershtice, Shtime</t>
  </si>
  <si>
    <t>Ndertimi i Objektit te QMF-Pjetershtice</t>
  </si>
  <si>
    <t>Asfaltimi i rrugëve, rregullimi I ures dhe rregullimi i kanalizimit te ujrave te zeza në fshatin Godanc</t>
  </si>
  <si>
    <t>nga rruga Komoandant Kumanova  në drejtim te Qendres dhe në Rrugën Ahmet Shtimja</t>
  </si>
  <si>
    <t xml:space="preserve">Renovimi i objektit te SH. Rrezidenciale </t>
  </si>
  <si>
    <t>Ndertimi i shtatores se Komandantit Adem Jashari</t>
  </si>
  <si>
    <t>Renovimi i objekteve te komunitetit Muzeqin-Carraleve</t>
  </si>
  <si>
    <t>Muzeqinë dhe Carralevë</t>
  </si>
  <si>
    <t>THV</t>
  </si>
  <si>
    <t>Tratuaret dher ndriqimi publik ne fshatin Belinc dhe Carraleve</t>
  </si>
  <si>
    <t>Rregullimi i trotuarevedhe ndriqimi publik ne fsh.Petrove - faza 2</t>
  </si>
  <si>
    <t>Asfaltimi i rrugeve, ndriqimi publik dhe trotuareve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</si>
</sst>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1" fillId="0" borderId="0" xfId="0" applyFont="1"/>
    <xf numFmtId="0" fontId="3" fillId="0" borderId="0" xfId="0" applyFont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right" vertical="top" wrapText="1"/>
    </xf>
    <xf numFmtId="3" fontId="5" fillId="0" borderId="11" xfId="0" applyNumberFormat="1" applyFont="1" applyBorder="1" applyAlignment="1">
      <alignment horizontal="right" vertical="top" wrapText="1"/>
    </xf>
    <xf numFmtId="0" fontId="5" fillId="6" borderId="12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right"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right" vertical="top" wrapText="1"/>
    </xf>
    <xf numFmtId="0" fontId="5" fillId="0" borderId="13" xfId="0" applyFont="1" applyBorder="1" applyAlignment="1">
      <alignment wrapText="1"/>
    </xf>
    <xf numFmtId="0" fontId="7" fillId="0" borderId="9" xfId="0" applyFont="1" applyBorder="1" applyAlignment="1">
      <alignment horizontal="right" vertical="top" wrapText="1"/>
    </xf>
    <xf numFmtId="3" fontId="4" fillId="0" borderId="11" xfId="0" applyNumberFormat="1" applyFont="1" applyBorder="1" applyAlignment="1">
      <alignment horizontal="right" vertical="top" wrapText="1"/>
    </xf>
    <xf numFmtId="0" fontId="5" fillId="6" borderId="15" xfId="0" applyFont="1" applyFill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right" vertical="top" wrapText="1"/>
    </xf>
    <xf numFmtId="3" fontId="5" fillId="0" borderId="9" xfId="0" applyNumberFormat="1" applyFont="1" applyBorder="1" applyAlignment="1">
      <alignment horizontal="center" vertical="top" wrapText="1"/>
    </xf>
    <xf numFmtId="3" fontId="4" fillId="4" borderId="7" xfId="0" applyNumberFormat="1" applyFont="1" applyFill="1" applyBorder="1" applyAlignment="1">
      <alignment horizontal="right" vertical="top" wrapText="1"/>
    </xf>
    <xf numFmtId="0" fontId="4" fillId="4" borderId="11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right" vertical="top" wrapText="1"/>
    </xf>
    <xf numFmtId="0" fontId="5" fillId="6" borderId="20" xfId="0" applyFont="1" applyFill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right" wrapText="1"/>
    </xf>
    <xf numFmtId="0" fontId="5" fillId="6" borderId="11" xfId="0" applyFont="1" applyFill="1" applyBorder="1" applyAlignment="1">
      <alignment horizontal="center" wrapText="1"/>
    </xf>
    <xf numFmtId="0" fontId="6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0" fontId="8" fillId="0" borderId="7" xfId="0" applyFont="1" applyBorder="1" applyAlignment="1">
      <alignment horizontal="center" wrapText="1"/>
    </xf>
    <xf numFmtId="3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right" wrapText="1"/>
    </xf>
    <xf numFmtId="0" fontId="5" fillId="0" borderId="13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wrapText="1"/>
    </xf>
    <xf numFmtId="0" fontId="5" fillId="0" borderId="7" xfId="0" applyFont="1" applyBorder="1" applyAlignment="1">
      <alignment vertical="top"/>
    </xf>
    <xf numFmtId="0" fontId="5" fillId="0" borderId="7" xfId="0" applyFont="1" applyBorder="1" applyAlignment="1">
      <alignment horizontal="right" vertical="top"/>
    </xf>
    <xf numFmtId="0" fontId="4" fillId="4" borderId="20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top" wrapText="1"/>
    </xf>
    <xf numFmtId="3" fontId="4" fillId="4" borderId="23" xfId="0" applyNumberFormat="1" applyFont="1" applyFill="1" applyBorder="1" applyAlignment="1">
      <alignment horizontal="right" wrapText="1"/>
    </xf>
    <xf numFmtId="0" fontId="5" fillId="6" borderId="34" xfId="0" applyFont="1" applyFill="1" applyBorder="1" applyAlignment="1">
      <alignment horizontal="center" wrapText="1"/>
    </xf>
    <xf numFmtId="0" fontId="5" fillId="0" borderId="33" xfId="0" applyFont="1" applyBorder="1" applyAlignment="1">
      <alignment vertical="top" wrapText="1"/>
    </xf>
    <xf numFmtId="43" fontId="5" fillId="0" borderId="8" xfId="1" applyFont="1" applyBorder="1" applyAlignment="1">
      <alignment horizontal="right" vertical="top" wrapText="1"/>
    </xf>
    <xf numFmtId="164" fontId="3" fillId="0" borderId="0" xfId="1" applyNumberFormat="1" applyFont="1"/>
    <xf numFmtId="164" fontId="3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10" fillId="0" borderId="0" xfId="0" applyFont="1"/>
    <xf numFmtId="3" fontId="5" fillId="0" borderId="9" xfId="0" applyNumberFormat="1" applyFont="1" applyBorder="1" applyAlignment="1">
      <alignment vertical="top" wrapText="1"/>
    </xf>
    <xf numFmtId="0" fontId="5" fillId="6" borderId="17" xfId="0" applyFont="1" applyFill="1" applyBorder="1" applyAlignment="1">
      <alignment horizontal="center" wrapText="1"/>
    </xf>
    <xf numFmtId="0" fontId="5" fillId="0" borderId="3" xfId="0" applyFont="1" applyBorder="1" applyAlignment="1">
      <alignment vertical="top" wrapText="1"/>
    </xf>
    <xf numFmtId="3" fontId="4" fillId="4" borderId="22" xfId="0" applyNumberFormat="1" applyFont="1" applyFill="1" applyBorder="1" applyAlignment="1">
      <alignment horizontal="right" vertical="top" wrapText="1"/>
    </xf>
    <xf numFmtId="0" fontId="11" fillId="0" borderId="7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3" fontId="11" fillId="0" borderId="9" xfId="0" applyNumberFormat="1" applyFont="1" applyBorder="1" applyAlignment="1">
      <alignment horizontal="right" vertical="top" wrapText="1"/>
    </xf>
    <xf numFmtId="3" fontId="7" fillId="0" borderId="11" xfId="0" applyNumberFormat="1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horizontal="center" wrapText="1"/>
    </xf>
    <xf numFmtId="4" fontId="11" fillId="0" borderId="8" xfId="0" applyNumberFormat="1" applyFont="1" applyBorder="1" applyAlignment="1">
      <alignment horizontal="right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43" fontId="11" fillId="0" borderId="8" xfId="1" applyFont="1" applyBorder="1" applyAlignment="1">
      <alignment horizontal="righ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top" wrapText="1"/>
    </xf>
    <xf numFmtId="43" fontId="5" fillId="0" borderId="8" xfId="1" applyFont="1" applyFill="1" applyBorder="1" applyAlignment="1">
      <alignment horizontal="right" vertical="top" wrapText="1"/>
    </xf>
    <xf numFmtId="3" fontId="5" fillId="0" borderId="9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vertical="top" wrapText="1"/>
    </xf>
    <xf numFmtId="43" fontId="11" fillId="0" borderId="8" xfId="1" applyFont="1" applyFill="1" applyBorder="1" applyAlignment="1">
      <alignment horizontal="right" vertical="top" wrapText="1"/>
    </xf>
    <xf numFmtId="3" fontId="11" fillId="0" borderId="9" xfId="0" applyNumberFormat="1" applyFont="1" applyFill="1" applyBorder="1" applyAlignment="1">
      <alignment horizontal="center" vertical="top" wrapText="1"/>
    </xf>
    <xf numFmtId="3" fontId="7" fillId="0" borderId="11" xfId="0" applyNumberFormat="1" applyFont="1" applyFill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3" fontId="11" fillId="0" borderId="11" xfId="0" applyNumberFormat="1" applyFont="1" applyBorder="1" applyAlignment="1">
      <alignment horizontal="right" vertical="top" wrapText="1"/>
    </xf>
    <xf numFmtId="0" fontId="5" fillId="0" borderId="21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wrapText="1"/>
    </xf>
    <xf numFmtId="3" fontId="5" fillId="0" borderId="8" xfId="0" applyNumberFormat="1" applyFont="1" applyFill="1" applyBorder="1" applyAlignment="1">
      <alignment horizontal="right" vertical="top" wrapText="1"/>
    </xf>
    <xf numFmtId="3" fontId="5" fillId="0" borderId="9" xfId="0" applyNumberFormat="1" applyFont="1" applyFill="1" applyBorder="1" applyAlignment="1">
      <alignment horizontal="right" vertical="top" wrapText="1"/>
    </xf>
    <xf numFmtId="3" fontId="11" fillId="0" borderId="8" xfId="0" applyNumberFormat="1" applyFont="1" applyFill="1" applyBorder="1" applyAlignment="1">
      <alignment horizontal="right" vertical="top" wrapText="1"/>
    </xf>
    <xf numFmtId="0" fontId="11" fillId="0" borderId="9" xfId="0" applyFont="1" applyFill="1" applyBorder="1" applyAlignment="1">
      <alignment horizontal="right" vertical="top" wrapText="1"/>
    </xf>
    <xf numFmtId="0" fontId="11" fillId="0" borderId="7" xfId="0" applyFont="1" applyBorder="1" applyAlignment="1">
      <alignment horizontal="center" vertical="top"/>
    </xf>
    <xf numFmtId="0" fontId="11" fillId="0" borderId="9" xfId="0" applyFont="1" applyBorder="1" applyAlignment="1">
      <alignment horizontal="right" vertical="top" wrapText="1"/>
    </xf>
    <xf numFmtId="0" fontId="11" fillId="0" borderId="7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7" xfId="0" applyFont="1" applyBorder="1" applyAlignment="1">
      <alignment horizontal="righ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/>
    <xf numFmtId="0" fontId="11" fillId="0" borderId="7" xfId="0" applyFont="1" applyBorder="1" applyAlignment="1">
      <alignment horizontal="center"/>
    </xf>
    <xf numFmtId="3" fontId="11" fillId="0" borderId="0" xfId="0" applyNumberFormat="1" applyFont="1" applyBorder="1" applyAlignment="1">
      <alignment horizontal="right" vertical="top" wrapText="1"/>
    </xf>
    <xf numFmtId="3" fontId="11" fillId="0" borderId="34" xfId="0" applyNumberFormat="1" applyFont="1" applyBorder="1" applyAlignment="1">
      <alignment horizontal="right" vertical="top" wrapText="1"/>
    </xf>
    <xf numFmtId="0" fontId="11" fillId="0" borderId="34" xfId="0" applyFont="1" applyBorder="1" applyAlignment="1">
      <alignment horizontal="right" vertical="top" wrapText="1"/>
    </xf>
    <xf numFmtId="3" fontId="11" fillId="0" borderId="22" xfId="0" applyNumberFormat="1" applyFont="1" applyBorder="1" applyAlignment="1">
      <alignment horizontal="right" vertical="top" wrapText="1"/>
    </xf>
    <xf numFmtId="0" fontId="11" fillId="0" borderId="22" xfId="0" applyFont="1" applyBorder="1" applyAlignment="1">
      <alignment horizontal="right" vertical="top" wrapText="1"/>
    </xf>
    <xf numFmtId="0" fontId="12" fillId="0" borderId="11" xfId="0" applyFont="1" applyBorder="1" applyAlignment="1">
      <alignment wrapText="1"/>
    </xf>
    <xf numFmtId="0" fontId="11" fillId="0" borderId="3" xfId="0" applyFont="1" applyBorder="1" applyAlignment="1">
      <alignment vertical="top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right" vertical="top" wrapText="1"/>
    </xf>
    <xf numFmtId="3" fontId="11" fillId="0" borderId="3" xfId="0" applyNumberFormat="1" applyFont="1" applyBorder="1" applyAlignment="1">
      <alignment horizontal="right" vertical="top" wrapText="1"/>
    </xf>
    <xf numFmtId="3" fontId="7" fillId="0" borderId="22" xfId="0" applyNumberFormat="1" applyFont="1" applyBorder="1" applyAlignment="1">
      <alignment horizontal="right" vertical="top" wrapText="1"/>
    </xf>
    <xf numFmtId="0" fontId="11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 vertical="top" wrapText="1"/>
    </xf>
    <xf numFmtId="43" fontId="11" fillId="0" borderId="22" xfId="1" applyFont="1" applyBorder="1" applyAlignment="1">
      <alignment horizontal="right" vertical="top" wrapText="1"/>
    </xf>
    <xf numFmtId="3" fontId="7" fillId="0" borderId="17" xfId="0" applyNumberFormat="1" applyFont="1" applyBorder="1" applyAlignment="1">
      <alignment horizontal="right" vertical="top" wrapText="1"/>
    </xf>
    <xf numFmtId="0" fontId="11" fillId="0" borderId="10" xfId="0" applyFont="1" applyBorder="1" applyAlignment="1">
      <alignment wrapText="1"/>
    </xf>
    <xf numFmtId="3" fontId="11" fillId="0" borderId="9" xfId="0" applyNumberFormat="1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3" fontId="3" fillId="0" borderId="0" xfId="0" applyNumberFormat="1" applyFont="1"/>
    <xf numFmtId="0" fontId="5" fillId="6" borderId="31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5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35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4" borderId="2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27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4" borderId="15" xfId="0" applyFont="1" applyFill="1" applyBorder="1"/>
    <xf numFmtId="0" fontId="4" fillId="4" borderId="8" xfId="0" applyFont="1" applyFill="1" applyBorder="1"/>
    <xf numFmtId="0" fontId="4" fillId="4" borderId="16" xfId="0" applyFont="1" applyFill="1" applyBorder="1"/>
    <xf numFmtId="0" fontId="5" fillId="6" borderId="22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0" fontId="6" fillId="0" borderId="10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3" fontId="5" fillId="0" borderId="11" xfId="0" applyNumberFormat="1" applyFont="1" applyBorder="1" applyAlignment="1">
      <alignment vertical="top"/>
    </xf>
    <xf numFmtId="0" fontId="6" fillId="0" borderId="8" xfId="0" applyFont="1" applyBorder="1" applyAlignment="1">
      <alignment horizontal="right" vertical="top" wrapText="1"/>
    </xf>
    <xf numFmtId="0" fontId="6" fillId="0" borderId="11" xfId="0" applyFont="1" applyBorder="1" applyAlignment="1">
      <alignment vertical="top" wrapText="1"/>
    </xf>
    <xf numFmtId="0" fontId="5" fillId="0" borderId="17" xfId="0" applyFont="1" applyBorder="1" applyAlignment="1">
      <alignment vertical="top"/>
    </xf>
    <xf numFmtId="0" fontId="5" fillId="0" borderId="3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5" fillId="0" borderId="22" xfId="0" applyFont="1" applyBorder="1"/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wrapText="1"/>
    </xf>
    <xf numFmtId="43" fontId="11" fillId="0" borderId="9" xfId="1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topLeftCell="A64" workbookViewId="0">
      <selection activeCell="A81" sqref="A81:F81"/>
    </sheetView>
  </sheetViews>
  <sheetFormatPr defaultRowHeight="15.75"/>
  <cols>
    <col min="1" max="1" width="9.5703125" style="2" customWidth="1"/>
    <col min="2" max="2" width="12.5703125" style="2" customWidth="1"/>
    <col min="3" max="3" width="9" style="2" customWidth="1"/>
    <col min="4" max="4" width="44.42578125" style="2" customWidth="1"/>
    <col min="5" max="5" width="32.42578125" style="2" customWidth="1"/>
    <col min="6" max="6" width="11" style="2" customWidth="1"/>
    <col min="7" max="7" width="18.42578125" style="2" customWidth="1"/>
    <col min="8" max="8" width="17" style="2" bestFit="1" customWidth="1"/>
    <col min="9" max="9" width="15.140625" style="2" bestFit="1" customWidth="1"/>
    <col min="10" max="10" width="25.140625" style="2" bestFit="1" customWidth="1"/>
    <col min="11" max="16384" width="9.140625" style="2"/>
  </cols>
  <sheetData>
    <row r="1" spans="1:13">
      <c r="B1" s="1" t="s">
        <v>69</v>
      </c>
    </row>
    <row r="2" spans="1:13" ht="18" customHeight="1" thickBot="1"/>
    <row r="3" spans="1:13" ht="31.5" customHeight="1" thickTop="1" thickBot="1">
      <c r="A3" s="152" t="s">
        <v>0</v>
      </c>
      <c r="B3" s="154" t="s">
        <v>1</v>
      </c>
      <c r="C3" s="154" t="s">
        <v>2</v>
      </c>
      <c r="D3" s="154" t="s">
        <v>3</v>
      </c>
      <c r="E3" s="154" t="s">
        <v>4</v>
      </c>
      <c r="F3" s="158" t="s">
        <v>5</v>
      </c>
      <c r="G3" s="137" t="s">
        <v>6</v>
      </c>
      <c r="H3" s="138"/>
      <c r="I3" s="139"/>
      <c r="J3" s="140" t="s">
        <v>7</v>
      </c>
    </row>
    <row r="4" spans="1:13" ht="33.75" customHeight="1" thickBot="1">
      <c r="A4" s="153"/>
      <c r="B4" s="155"/>
      <c r="C4" s="156"/>
      <c r="D4" s="155"/>
      <c r="E4" s="157"/>
      <c r="F4" s="159"/>
      <c r="G4" s="3">
        <v>2020</v>
      </c>
      <c r="H4" s="4">
        <v>2021</v>
      </c>
      <c r="I4" s="5">
        <v>2022</v>
      </c>
      <c r="J4" s="141"/>
    </row>
    <row r="5" spans="1:13" ht="16.5" thickBot="1">
      <c r="A5" s="183">
        <v>1</v>
      </c>
      <c r="B5" s="67" t="s">
        <v>8</v>
      </c>
      <c r="C5" s="185">
        <v>45564</v>
      </c>
      <c r="D5" s="67" t="s">
        <v>9</v>
      </c>
      <c r="E5" s="7" t="s">
        <v>10</v>
      </c>
      <c r="F5" s="8" t="s">
        <v>70</v>
      </c>
      <c r="G5" s="9">
        <v>39000</v>
      </c>
      <c r="H5" s="10">
        <v>30000</v>
      </c>
      <c r="I5" s="11"/>
      <c r="J5" s="23">
        <f>SUM(G5:I5)</f>
        <v>69000</v>
      </c>
    </row>
    <row r="6" spans="1:13" ht="16.5" thickBot="1">
      <c r="A6" s="142">
        <v>2</v>
      </c>
      <c r="B6" s="160" t="s">
        <v>11</v>
      </c>
      <c r="C6" s="160">
        <v>45210</v>
      </c>
      <c r="D6" s="160" t="s">
        <v>114</v>
      </c>
      <c r="E6" s="174" t="s">
        <v>12</v>
      </c>
      <c r="F6" s="8" t="s">
        <v>125</v>
      </c>
      <c r="G6" s="9">
        <v>65000</v>
      </c>
      <c r="H6" s="10"/>
      <c r="I6" s="11"/>
      <c r="J6" s="23"/>
    </row>
    <row r="7" spans="1:13" ht="16.5" thickBot="1">
      <c r="A7" s="184"/>
      <c r="B7" s="161"/>
      <c r="C7" s="161"/>
      <c r="D7" s="161"/>
      <c r="E7" s="175"/>
      <c r="F7" s="8" t="s">
        <v>70</v>
      </c>
      <c r="G7" s="9">
        <v>30000</v>
      </c>
      <c r="H7" s="10">
        <v>150000</v>
      </c>
      <c r="I7" s="10">
        <v>300000</v>
      </c>
      <c r="J7" s="23">
        <f t="shared" ref="J7:J69" si="0">SUM(G7:I7)</f>
        <v>480000</v>
      </c>
    </row>
    <row r="8" spans="1:13" ht="16.5" thickBot="1">
      <c r="A8" s="142">
        <v>3</v>
      </c>
      <c r="B8" s="144" t="s">
        <v>13</v>
      </c>
      <c r="C8" s="146">
        <v>45315</v>
      </c>
      <c r="D8" s="148" t="s">
        <v>14</v>
      </c>
      <c r="E8" s="150" t="s">
        <v>10</v>
      </c>
      <c r="F8" s="69" t="s">
        <v>70</v>
      </c>
      <c r="G8" s="70">
        <f>192000+30000-20000-29292-20000-10000</f>
        <v>142708</v>
      </c>
      <c r="H8" s="71">
        <v>150000</v>
      </c>
      <c r="I8" s="71">
        <f>1010000-415207</f>
        <v>594793</v>
      </c>
      <c r="J8" s="72">
        <f t="shared" si="0"/>
        <v>887501</v>
      </c>
      <c r="K8" s="64"/>
      <c r="L8" s="64"/>
      <c r="M8" s="64"/>
    </row>
    <row r="9" spans="1:13" ht="16.5" thickBot="1">
      <c r="A9" s="143"/>
      <c r="B9" s="145"/>
      <c r="C9" s="147"/>
      <c r="D9" s="149"/>
      <c r="E9" s="151"/>
      <c r="F9" s="69" t="s">
        <v>71</v>
      </c>
      <c r="G9" s="70">
        <f>32231+29292</f>
        <v>61523</v>
      </c>
      <c r="H9" s="71">
        <f>150000+16889+76022</f>
        <v>242911</v>
      </c>
      <c r="I9" s="71">
        <f>300000+40000</f>
        <v>340000</v>
      </c>
      <c r="J9" s="72">
        <f t="shared" si="0"/>
        <v>644434</v>
      </c>
      <c r="K9" s="64"/>
      <c r="L9" s="64"/>
      <c r="M9" s="64"/>
    </row>
    <row r="10" spans="1:13" ht="30.75" thickBot="1">
      <c r="A10" s="6">
        <v>4</v>
      </c>
      <c r="B10" s="186" t="s">
        <v>13</v>
      </c>
      <c r="C10" s="14">
        <v>48526</v>
      </c>
      <c r="D10" s="15" t="s">
        <v>15</v>
      </c>
      <c r="E10" s="16" t="s">
        <v>16</v>
      </c>
      <c r="F10" s="187" t="s">
        <v>70</v>
      </c>
      <c r="G10" s="188">
        <v>19000</v>
      </c>
      <c r="H10" s="189"/>
      <c r="I10" s="189"/>
      <c r="J10" s="23">
        <f t="shared" si="0"/>
        <v>19000</v>
      </c>
    </row>
    <row r="11" spans="1:13" ht="30.75" thickBot="1">
      <c r="A11" s="13">
        <v>5</v>
      </c>
      <c r="B11" s="190" t="s">
        <v>13</v>
      </c>
      <c r="C11" s="17">
        <v>48527</v>
      </c>
      <c r="D11" s="18" t="s">
        <v>17</v>
      </c>
      <c r="E11" s="19" t="s">
        <v>18</v>
      </c>
      <c r="F11" s="8" t="s">
        <v>70</v>
      </c>
      <c r="G11" s="20">
        <v>27760</v>
      </c>
      <c r="H11" s="11"/>
      <c r="I11" s="11"/>
      <c r="J11" s="23">
        <f t="shared" si="0"/>
        <v>27760</v>
      </c>
    </row>
    <row r="12" spans="1:13" ht="31.5" thickBot="1">
      <c r="A12" s="131">
        <v>6</v>
      </c>
      <c r="B12" s="21" t="s">
        <v>13</v>
      </c>
      <c r="C12" s="17">
        <v>48528</v>
      </c>
      <c r="D12" s="15" t="s">
        <v>111</v>
      </c>
      <c r="E12" s="16" t="s">
        <v>19</v>
      </c>
      <c r="F12" s="8" t="s">
        <v>70</v>
      </c>
      <c r="G12" s="20">
        <v>40000</v>
      </c>
      <c r="H12" s="11"/>
      <c r="I12" s="11"/>
      <c r="J12" s="23">
        <f t="shared" si="0"/>
        <v>40000</v>
      </c>
    </row>
    <row r="13" spans="1:13" ht="30.75" thickBot="1">
      <c r="A13" s="136">
        <v>7</v>
      </c>
      <c r="B13" s="190" t="s">
        <v>13</v>
      </c>
      <c r="C13" s="17">
        <v>48530</v>
      </c>
      <c r="D13" s="18" t="s">
        <v>112</v>
      </c>
      <c r="E13" s="19" t="s">
        <v>20</v>
      </c>
      <c r="F13" s="8" t="s">
        <v>70</v>
      </c>
      <c r="G13" s="20">
        <v>20310</v>
      </c>
      <c r="H13" s="11"/>
      <c r="I13" s="11"/>
      <c r="J13" s="23">
        <f t="shared" si="0"/>
        <v>20310</v>
      </c>
    </row>
    <row r="14" spans="1:13" ht="61.5" thickBot="1">
      <c r="A14" s="6">
        <v>8</v>
      </c>
      <c r="B14" s="191" t="s">
        <v>13</v>
      </c>
      <c r="C14" s="106">
        <v>48551</v>
      </c>
      <c r="D14" s="73" t="s">
        <v>113</v>
      </c>
      <c r="E14" s="74" t="s">
        <v>21</v>
      </c>
      <c r="F14" s="69" t="s">
        <v>70</v>
      </c>
      <c r="G14" s="75">
        <v>6200</v>
      </c>
      <c r="H14" s="102"/>
      <c r="I14" s="102"/>
      <c r="J14" s="23">
        <f t="shared" si="0"/>
        <v>6200</v>
      </c>
    </row>
    <row r="15" spans="1:13" ht="31.5" thickBot="1">
      <c r="A15" s="13">
        <v>9</v>
      </c>
      <c r="B15" s="190" t="s">
        <v>13</v>
      </c>
      <c r="C15" s="17">
        <v>48553</v>
      </c>
      <c r="D15" s="15" t="s">
        <v>22</v>
      </c>
      <c r="E15" s="19" t="s">
        <v>23</v>
      </c>
      <c r="F15" s="8" t="s">
        <v>70</v>
      </c>
      <c r="G15" s="20">
        <v>14400</v>
      </c>
      <c r="H15" s="11"/>
      <c r="I15" s="11"/>
      <c r="J15" s="23">
        <f t="shared" si="0"/>
        <v>14400</v>
      </c>
    </row>
    <row r="16" spans="1:13" ht="30.75" thickBot="1">
      <c r="A16" s="142">
        <v>10</v>
      </c>
      <c r="B16" s="191" t="s">
        <v>13</v>
      </c>
      <c r="C16" s="119">
        <v>48566</v>
      </c>
      <c r="D16" s="116" t="s">
        <v>24</v>
      </c>
      <c r="E16" s="117" t="s">
        <v>25</v>
      </c>
      <c r="F16" s="118" t="s">
        <v>70</v>
      </c>
      <c r="G16" s="75">
        <v>30000</v>
      </c>
      <c r="H16" s="102"/>
      <c r="I16" s="102"/>
      <c r="J16" s="23">
        <f t="shared" si="0"/>
        <v>30000</v>
      </c>
    </row>
    <row r="17" spans="1:10" ht="30.75" thickBot="1">
      <c r="A17" s="143"/>
      <c r="B17" s="192" t="s">
        <v>13</v>
      </c>
      <c r="C17" s="193">
        <v>48573</v>
      </c>
      <c r="D17" s="194" t="s">
        <v>110</v>
      </c>
      <c r="E17" s="7" t="s">
        <v>10</v>
      </c>
      <c r="F17" s="195" t="s">
        <v>70</v>
      </c>
      <c r="G17" s="20">
        <v>9550</v>
      </c>
      <c r="H17" s="10"/>
      <c r="I17" s="11"/>
      <c r="J17" s="23">
        <f t="shared" si="0"/>
        <v>9550</v>
      </c>
    </row>
    <row r="18" spans="1:10" ht="30.75" thickBot="1">
      <c r="A18" s="24">
        <v>11</v>
      </c>
      <c r="B18" s="25"/>
      <c r="C18" s="17">
        <v>48531</v>
      </c>
      <c r="D18" s="18" t="s">
        <v>26</v>
      </c>
      <c r="E18" s="19" t="s">
        <v>27</v>
      </c>
      <c r="F18" s="8" t="s">
        <v>70</v>
      </c>
      <c r="G18" s="20">
        <v>30000</v>
      </c>
      <c r="H18" s="26"/>
      <c r="I18" s="26"/>
      <c r="J18" s="23">
        <f t="shared" si="0"/>
        <v>30000</v>
      </c>
    </row>
    <row r="19" spans="1:10" ht="16.5" thickBot="1">
      <c r="A19" s="24">
        <v>12</v>
      </c>
      <c r="B19" s="25"/>
      <c r="C19" s="17">
        <v>48529</v>
      </c>
      <c r="D19" s="18" t="s">
        <v>28</v>
      </c>
      <c r="E19" s="19" t="s">
        <v>29</v>
      </c>
      <c r="F19" s="8" t="s">
        <v>70</v>
      </c>
      <c r="G19" s="20">
        <v>10000</v>
      </c>
      <c r="H19" s="26"/>
      <c r="I19" s="26"/>
      <c r="J19" s="23">
        <f t="shared" si="0"/>
        <v>10000</v>
      </c>
    </row>
    <row r="20" spans="1:10" ht="46.5" thickBot="1">
      <c r="A20" s="24">
        <v>13</v>
      </c>
      <c r="B20" s="25"/>
      <c r="C20" s="17">
        <v>48839</v>
      </c>
      <c r="D20" s="18" t="s">
        <v>30</v>
      </c>
      <c r="E20" s="19" t="s">
        <v>31</v>
      </c>
      <c r="F20" s="8" t="s">
        <v>70</v>
      </c>
      <c r="G20" s="20">
        <v>20000</v>
      </c>
      <c r="H20" s="26"/>
      <c r="I20" s="26"/>
      <c r="J20" s="23">
        <f t="shared" si="0"/>
        <v>20000</v>
      </c>
    </row>
    <row r="21" spans="1:10" ht="16.5" thickBot="1">
      <c r="A21" s="24">
        <v>14</v>
      </c>
      <c r="B21" s="25"/>
      <c r="C21" s="18"/>
      <c r="D21" s="73" t="s">
        <v>109</v>
      </c>
      <c r="E21" s="74"/>
      <c r="F21" s="69" t="s">
        <v>70</v>
      </c>
      <c r="G21" s="75">
        <v>25000</v>
      </c>
      <c r="H21" s="76">
        <v>35000</v>
      </c>
      <c r="I21" s="77"/>
      <c r="J21" s="72">
        <f t="shared" si="0"/>
        <v>60000</v>
      </c>
    </row>
    <row r="22" spans="1:10" ht="45.75" thickBot="1">
      <c r="A22" s="24">
        <v>15</v>
      </c>
      <c r="B22" s="25"/>
      <c r="C22" s="18"/>
      <c r="D22" s="73" t="s">
        <v>119</v>
      </c>
      <c r="E22" s="196" t="s">
        <v>72</v>
      </c>
      <c r="F22" s="69" t="s">
        <v>70</v>
      </c>
      <c r="G22" s="75">
        <v>30000</v>
      </c>
      <c r="H22" s="76">
        <v>40000</v>
      </c>
      <c r="I22" s="77"/>
      <c r="J22" s="72">
        <f t="shared" si="0"/>
        <v>70000</v>
      </c>
    </row>
    <row r="23" spans="1:10" ht="30.75" thickBot="1">
      <c r="A23" s="24">
        <v>16</v>
      </c>
      <c r="B23" s="25"/>
      <c r="C23" s="18"/>
      <c r="D23" s="73" t="s">
        <v>32</v>
      </c>
      <c r="E23" s="74"/>
      <c r="F23" s="69" t="s">
        <v>70</v>
      </c>
      <c r="G23" s="78">
        <v>0</v>
      </c>
      <c r="H23" s="76">
        <v>150000</v>
      </c>
      <c r="I23" s="77"/>
      <c r="J23" s="72">
        <f t="shared" si="0"/>
        <v>150000</v>
      </c>
    </row>
    <row r="24" spans="1:10" ht="62.25" customHeight="1" thickBot="1">
      <c r="A24" s="24">
        <v>17</v>
      </c>
      <c r="B24" s="25"/>
      <c r="C24" s="18"/>
      <c r="D24" s="73" t="s">
        <v>33</v>
      </c>
      <c r="E24" s="74" t="s">
        <v>34</v>
      </c>
      <c r="F24" s="69" t="s">
        <v>70</v>
      </c>
      <c r="G24" s="78">
        <v>40000</v>
      </c>
      <c r="H24" s="76">
        <v>40000</v>
      </c>
      <c r="I24" s="77"/>
      <c r="J24" s="72">
        <f t="shared" si="0"/>
        <v>80000</v>
      </c>
    </row>
    <row r="25" spans="1:10" ht="16.5" thickBot="1">
      <c r="A25" s="24">
        <v>18</v>
      </c>
      <c r="B25" s="25"/>
      <c r="C25" s="18"/>
      <c r="D25" s="18" t="s">
        <v>35</v>
      </c>
      <c r="E25" s="19"/>
      <c r="F25" s="8" t="s">
        <v>70</v>
      </c>
      <c r="G25" s="59">
        <v>20000</v>
      </c>
      <c r="H25" s="28">
        <v>20000</v>
      </c>
      <c r="I25" s="26"/>
      <c r="J25" s="23">
        <f t="shared" si="0"/>
        <v>40000</v>
      </c>
    </row>
    <row r="26" spans="1:10" ht="45.75" thickBot="1">
      <c r="A26" s="24">
        <v>19</v>
      </c>
      <c r="B26" s="25"/>
      <c r="C26" s="18"/>
      <c r="D26" s="80" t="s">
        <v>75</v>
      </c>
      <c r="E26" s="82" t="s">
        <v>10</v>
      </c>
      <c r="F26" s="83" t="s">
        <v>70</v>
      </c>
      <c r="G26" s="84">
        <v>20000</v>
      </c>
      <c r="H26" s="85">
        <v>50000</v>
      </c>
      <c r="I26" s="86"/>
      <c r="J26" s="81">
        <f t="shared" si="0"/>
        <v>70000</v>
      </c>
    </row>
    <row r="27" spans="1:10" ht="31.5" thickBot="1">
      <c r="A27" s="24">
        <v>20</v>
      </c>
      <c r="B27" s="25"/>
      <c r="C27" s="18"/>
      <c r="D27" s="18" t="s">
        <v>126</v>
      </c>
      <c r="E27" s="19" t="s">
        <v>36</v>
      </c>
      <c r="F27" s="8" t="s">
        <v>70</v>
      </c>
      <c r="G27" s="59">
        <v>45000</v>
      </c>
      <c r="H27" s="28">
        <v>10000</v>
      </c>
      <c r="I27" s="28">
        <v>0</v>
      </c>
      <c r="J27" s="23">
        <f t="shared" si="0"/>
        <v>55000</v>
      </c>
    </row>
    <row r="28" spans="1:10" ht="61.5" thickBot="1">
      <c r="A28" s="24">
        <v>21</v>
      </c>
      <c r="B28" s="25"/>
      <c r="C28" s="18"/>
      <c r="D28" s="73" t="s">
        <v>37</v>
      </c>
      <c r="E28" s="74" t="s">
        <v>120</v>
      </c>
      <c r="F28" s="69" t="s">
        <v>70</v>
      </c>
      <c r="G28" s="78">
        <v>70000</v>
      </c>
      <c r="H28" s="76">
        <v>50000</v>
      </c>
      <c r="I28" s="77"/>
      <c r="J28" s="72">
        <f t="shared" si="0"/>
        <v>120000</v>
      </c>
    </row>
    <row r="29" spans="1:10" ht="30.75" thickBot="1">
      <c r="A29" s="24">
        <v>22</v>
      </c>
      <c r="B29" s="25"/>
      <c r="C29" s="18"/>
      <c r="D29" s="73" t="s">
        <v>128</v>
      </c>
      <c r="E29" s="74" t="s">
        <v>73</v>
      </c>
      <c r="F29" s="69" t="s">
        <v>70</v>
      </c>
      <c r="G29" s="78">
        <v>35000</v>
      </c>
      <c r="H29" s="76">
        <v>25000</v>
      </c>
      <c r="I29" s="76"/>
      <c r="J29" s="72">
        <f t="shared" si="0"/>
        <v>60000</v>
      </c>
    </row>
    <row r="30" spans="1:10" ht="30.75" thickBot="1">
      <c r="A30" s="24">
        <v>23</v>
      </c>
      <c r="B30" s="25"/>
      <c r="C30" s="18"/>
      <c r="D30" s="73" t="s">
        <v>115</v>
      </c>
      <c r="E30" s="74" t="s">
        <v>77</v>
      </c>
      <c r="F30" s="69" t="s">
        <v>70</v>
      </c>
      <c r="G30" s="78">
        <v>25000</v>
      </c>
      <c r="H30" s="76">
        <v>25000</v>
      </c>
      <c r="I30" s="76"/>
      <c r="J30" s="72">
        <f t="shared" si="0"/>
        <v>50000</v>
      </c>
    </row>
    <row r="31" spans="1:10" ht="16.5" thickBot="1">
      <c r="A31" s="24">
        <v>24</v>
      </c>
      <c r="B31" s="25"/>
      <c r="C31" s="18"/>
      <c r="D31" s="73" t="s">
        <v>78</v>
      </c>
      <c r="E31" s="74" t="s">
        <v>79</v>
      </c>
      <c r="F31" s="69" t="s">
        <v>70</v>
      </c>
      <c r="G31" s="78">
        <v>20000</v>
      </c>
      <c r="H31" s="76">
        <v>20000</v>
      </c>
      <c r="I31" s="76"/>
      <c r="J31" s="72">
        <f t="shared" si="0"/>
        <v>40000</v>
      </c>
    </row>
    <row r="32" spans="1:10" ht="45.75" thickBot="1">
      <c r="A32" s="24">
        <v>25</v>
      </c>
      <c r="B32" s="25"/>
      <c r="C32" s="18"/>
      <c r="D32" s="73" t="s">
        <v>76</v>
      </c>
      <c r="E32" s="74" t="s">
        <v>62</v>
      </c>
      <c r="F32" s="69" t="s">
        <v>70</v>
      </c>
      <c r="G32" s="78">
        <v>25000</v>
      </c>
      <c r="H32" s="76">
        <v>25000</v>
      </c>
      <c r="I32" s="76"/>
      <c r="J32" s="72">
        <f t="shared" ref="J32" si="1">SUM(G32:I32)</f>
        <v>50000</v>
      </c>
    </row>
    <row r="33" spans="1:12" ht="30.75" thickBot="1">
      <c r="A33" s="24">
        <v>26</v>
      </c>
      <c r="B33" s="25"/>
      <c r="C33" s="18"/>
      <c r="D33" s="73" t="s">
        <v>123</v>
      </c>
      <c r="E33" s="74" t="s">
        <v>124</v>
      </c>
      <c r="F33" s="69" t="s">
        <v>70</v>
      </c>
      <c r="G33" s="78">
        <v>15000</v>
      </c>
      <c r="H33" s="76"/>
      <c r="I33" s="76"/>
      <c r="J33" s="72"/>
    </row>
    <row r="34" spans="1:12" ht="31.5" thickBot="1">
      <c r="A34" s="24">
        <v>27</v>
      </c>
      <c r="B34" s="79"/>
      <c r="C34" s="80"/>
      <c r="D34" s="87" t="s">
        <v>106</v>
      </c>
      <c r="E34" s="88" t="s">
        <v>105</v>
      </c>
      <c r="F34" s="89" t="s">
        <v>70</v>
      </c>
      <c r="G34" s="90">
        <v>30000</v>
      </c>
      <c r="H34" s="91"/>
      <c r="I34" s="91"/>
      <c r="J34" s="92">
        <f t="shared" si="0"/>
        <v>30000</v>
      </c>
    </row>
    <row r="35" spans="1:12" ht="30.75" thickBot="1">
      <c r="A35" s="24">
        <v>28</v>
      </c>
      <c r="B35" s="25"/>
      <c r="C35" s="18"/>
      <c r="D35" s="73" t="s">
        <v>127</v>
      </c>
      <c r="E35" s="74" t="s">
        <v>104</v>
      </c>
      <c r="F35" s="69" t="s">
        <v>70</v>
      </c>
      <c r="G35" s="78">
        <v>30000</v>
      </c>
      <c r="H35" s="76">
        <v>10000</v>
      </c>
      <c r="I35" s="76"/>
      <c r="J35" s="72">
        <f t="shared" si="0"/>
        <v>40000</v>
      </c>
    </row>
    <row r="36" spans="1:12" ht="30.75" thickBot="1">
      <c r="A36" s="24">
        <v>29</v>
      </c>
      <c r="B36" s="25"/>
      <c r="C36" s="18"/>
      <c r="D36" s="73" t="s">
        <v>107</v>
      </c>
      <c r="E36" s="74" t="s">
        <v>102</v>
      </c>
      <c r="F36" s="69" t="s">
        <v>70</v>
      </c>
      <c r="G36" s="78">
        <v>40000</v>
      </c>
      <c r="H36" s="76">
        <v>40000</v>
      </c>
      <c r="I36" s="76"/>
      <c r="J36" s="72">
        <f t="shared" si="0"/>
        <v>80000</v>
      </c>
    </row>
    <row r="37" spans="1:12" ht="30.75" thickBot="1">
      <c r="A37" s="24">
        <v>30</v>
      </c>
      <c r="B37" s="25"/>
      <c r="C37" s="18"/>
      <c r="D37" s="73" t="s">
        <v>108</v>
      </c>
      <c r="E37" s="74" t="s">
        <v>103</v>
      </c>
      <c r="F37" s="69" t="s">
        <v>70</v>
      </c>
      <c r="G37" s="93"/>
      <c r="H37" s="76">
        <v>70000</v>
      </c>
      <c r="I37" s="76"/>
      <c r="J37" s="72">
        <f t="shared" si="0"/>
        <v>70000</v>
      </c>
      <c r="L37" s="130"/>
    </row>
    <row r="38" spans="1:12" ht="16.5" thickBot="1">
      <c r="A38" s="165" t="s">
        <v>38</v>
      </c>
      <c r="B38" s="166"/>
      <c r="C38" s="167"/>
      <c r="D38" s="167"/>
      <c r="E38" s="167"/>
      <c r="F38" s="168"/>
      <c r="G38" s="29">
        <f>SUM(G5:G37)</f>
        <v>1035451</v>
      </c>
      <c r="H38" s="29">
        <f t="shared" ref="H38:J38" si="2">SUM(H5:H37)</f>
        <v>1182911</v>
      </c>
      <c r="I38" s="29">
        <f t="shared" si="2"/>
        <v>1234793</v>
      </c>
      <c r="J38" s="29">
        <f t="shared" si="2"/>
        <v>3373155</v>
      </c>
    </row>
    <row r="39" spans="1:12" ht="30.75" thickBot="1">
      <c r="A39" s="57">
        <v>31</v>
      </c>
      <c r="B39" s="58"/>
      <c r="C39" s="14">
        <v>48819</v>
      </c>
      <c r="D39" s="18" t="s">
        <v>100</v>
      </c>
      <c r="E39" s="19" t="s">
        <v>10</v>
      </c>
      <c r="F39" s="8" t="s">
        <v>70</v>
      </c>
      <c r="G39" s="9">
        <v>20000</v>
      </c>
      <c r="H39" s="11"/>
      <c r="I39" s="11"/>
      <c r="J39" s="23">
        <f t="shared" si="0"/>
        <v>20000</v>
      </c>
    </row>
    <row r="40" spans="1:12" ht="16.5" thickBot="1">
      <c r="A40" s="57">
        <v>32</v>
      </c>
      <c r="B40" s="58"/>
      <c r="C40" s="14"/>
      <c r="D40" s="87" t="s">
        <v>99</v>
      </c>
      <c r="E40" s="88" t="s">
        <v>10</v>
      </c>
      <c r="F40" s="89" t="s">
        <v>70</v>
      </c>
      <c r="G40" s="99">
        <v>20000</v>
      </c>
      <c r="H40" s="100"/>
      <c r="I40" s="100"/>
      <c r="J40" s="92">
        <f t="shared" si="0"/>
        <v>20000</v>
      </c>
    </row>
    <row r="41" spans="1:12" ht="16.5" thickBot="1">
      <c r="A41" s="165" t="s">
        <v>39</v>
      </c>
      <c r="B41" s="169"/>
      <c r="C41" s="167"/>
      <c r="D41" s="167"/>
      <c r="E41" s="170"/>
      <c r="F41" s="30"/>
      <c r="G41" s="29">
        <f>G39+G40</f>
        <v>40000</v>
      </c>
      <c r="H41" s="29">
        <v>20000</v>
      </c>
      <c r="I41" s="29">
        <v>20000</v>
      </c>
      <c r="J41" s="29">
        <f>J39+J40</f>
        <v>40000</v>
      </c>
    </row>
    <row r="42" spans="1:12" ht="30.75" thickBot="1">
      <c r="A42" s="32">
        <v>33</v>
      </c>
      <c r="B42" s="33" t="s">
        <v>40</v>
      </c>
      <c r="C42" s="34">
        <v>89442</v>
      </c>
      <c r="D42" s="18" t="s">
        <v>98</v>
      </c>
      <c r="E42" s="19" t="s">
        <v>101</v>
      </c>
      <c r="F42" s="8" t="s">
        <v>70</v>
      </c>
      <c r="G42" s="9">
        <v>30000</v>
      </c>
      <c r="H42" s="10">
        <v>50000</v>
      </c>
      <c r="I42" s="11"/>
      <c r="J42" s="23">
        <f t="shared" si="0"/>
        <v>80000</v>
      </c>
    </row>
    <row r="43" spans="1:12" ht="30.75" thickBot="1">
      <c r="A43" s="35">
        <v>34</v>
      </c>
      <c r="B43" s="33"/>
      <c r="C43" s="34">
        <v>48857</v>
      </c>
      <c r="D43" s="18" t="s">
        <v>97</v>
      </c>
      <c r="E43" s="19" t="s">
        <v>74</v>
      </c>
      <c r="F43" s="8" t="s">
        <v>70</v>
      </c>
      <c r="G43" s="9">
        <v>28322</v>
      </c>
      <c r="H43" s="10">
        <v>50000</v>
      </c>
      <c r="I43" s="11"/>
      <c r="J43" s="23">
        <f t="shared" si="0"/>
        <v>78322</v>
      </c>
    </row>
    <row r="44" spans="1:12" ht="16.5" thickBot="1">
      <c r="A44" s="35">
        <v>35</v>
      </c>
      <c r="B44" s="33"/>
      <c r="C44" s="34">
        <v>48873</v>
      </c>
      <c r="D44" s="36" t="s">
        <v>41</v>
      </c>
      <c r="E44" s="19" t="s">
        <v>42</v>
      </c>
      <c r="F44" s="8" t="s">
        <v>70</v>
      </c>
      <c r="G44" s="9">
        <v>5168</v>
      </c>
      <c r="H44" s="11"/>
      <c r="I44" s="11"/>
      <c r="J44" s="23">
        <f t="shared" si="0"/>
        <v>5168</v>
      </c>
    </row>
    <row r="45" spans="1:12" ht="16.5" thickBot="1">
      <c r="A45" s="35">
        <v>36</v>
      </c>
      <c r="B45" s="33"/>
      <c r="C45" s="34">
        <v>48232</v>
      </c>
      <c r="D45" s="37" t="s">
        <v>116</v>
      </c>
      <c r="E45" s="19"/>
      <c r="F45" s="8" t="s">
        <v>70</v>
      </c>
      <c r="G45" s="9">
        <v>100000</v>
      </c>
      <c r="H45" s="26"/>
      <c r="I45" s="26"/>
      <c r="J45" s="23">
        <f t="shared" si="0"/>
        <v>100000</v>
      </c>
    </row>
    <row r="46" spans="1:12" ht="30.75" thickBot="1">
      <c r="A46" s="35">
        <v>37</v>
      </c>
      <c r="B46" s="38"/>
      <c r="C46" s="39">
        <v>48877</v>
      </c>
      <c r="D46" s="95" t="s">
        <v>43</v>
      </c>
      <c r="E46" s="96"/>
      <c r="F46" s="83" t="s">
        <v>70</v>
      </c>
      <c r="G46" s="97">
        <v>0</v>
      </c>
      <c r="H46" s="98">
        <v>100000</v>
      </c>
      <c r="I46" s="11"/>
      <c r="J46" s="23">
        <f t="shared" si="0"/>
        <v>100000</v>
      </c>
    </row>
    <row r="47" spans="1:12" ht="30.75" thickBot="1">
      <c r="A47" s="35">
        <v>38</v>
      </c>
      <c r="B47" s="38"/>
      <c r="C47" s="39"/>
      <c r="D47" s="37" t="s">
        <v>96</v>
      </c>
      <c r="E47" s="40"/>
      <c r="F47" s="8" t="s">
        <v>70</v>
      </c>
      <c r="G47" s="9">
        <v>20000</v>
      </c>
      <c r="H47" s="10"/>
      <c r="I47" s="11"/>
      <c r="J47" s="23">
        <f t="shared" si="0"/>
        <v>20000</v>
      </c>
    </row>
    <row r="48" spans="1:12" ht="16.5" thickBot="1">
      <c r="A48" s="35">
        <v>39</v>
      </c>
      <c r="B48" s="38"/>
      <c r="C48" s="38"/>
      <c r="D48" s="37" t="s">
        <v>44</v>
      </c>
      <c r="E48" s="40"/>
      <c r="F48" s="8" t="s">
        <v>70</v>
      </c>
      <c r="G48" s="27"/>
      <c r="H48" s="10">
        <v>30000</v>
      </c>
      <c r="I48" s="10">
        <v>40000</v>
      </c>
      <c r="J48" s="23">
        <f t="shared" si="0"/>
        <v>70000</v>
      </c>
    </row>
    <row r="49" spans="1:10" ht="16.5" thickBot="1">
      <c r="A49" s="35">
        <v>40</v>
      </c>
      <c r="B49" s="38"/>
      <c r="C49" s="38"/>
      <c r="D49" s="18" t="s">
        <v>95</v>
      </c>
      <c r="E49" s="40"/>
      <c r="F49" s="8" t="s">
        <v>70</v>
      </c>
      <c r="G49" s="17"/>
      <c r="H49" s="17"/>
      <c r="I49" s="41">
        <v>300000</v>
      </c>
      <c r="J49" s="23">
        <f t="shared" si="0"/>
        <v>300000</v>
      </c>
    </row>
    <row r="50" spans="1:10" ht="16.5" thickBot="1">
      <c r="A50" s="171" t="s">
        <v>45</v>
      </c>
      <c r="B50" s="172"/>
      <c r="C50" s="172"/>
      <c r="D50" s="172"/>
      <c r="E50" s="172"/>
      <c r="F50" s="173"/>
      <c r="G50" s="29">
        <f>SUM(G42:G49)</f>
        <v>183490</v>
      </c>
      <c r="H50" s="29">
        <f t="shared" ref="H50:J50" si="3">SUM(H42:H49)</f>
        <v>230000</v>
      </c>
      <c r="I50" s="29">
        <f t="shared" si="3"/>
        <v>340000</v>
      </c>
      <c r="J50" s="29">
        <f t="shared" si="3"/>
        <v>753490</v>
      </c>
    </row>
    <row r="51" spans="1:10" ht="61.5" thickBot="1">
      <c r="A51" s="35">
        <v>41</v>
      </c>
      <c r="B51" s="18" t="s">
        <v>46</v>
      </c>
      <c r="C51" s="17">
        <v>48756</v>
      </c>
      <c r="D51" s="73" t="s">
        <v>47</v>
      </c>
      <c r="E51" s="74" t="s">
        <v>48</v>
      </c>
      <c r="F51" s="101" t="s">
        <v>70</v>
      </c>
      <c r="G51" s="70">
        <v>20000</v>
      </c>
      <c r="H51" s="71">
        <v>50000</v>
      </c>
      <c r="I51" s="102"/>
      <c r="J51" s="94">
        <f t="shared" si="0"/>
        <v>70000</v>
      </c>
    </row>
    <row r="52" spans="1:10" ht="45.75" thickBot="1">
      <c r="A52" s="35">
        <v>42</v>
      </c>
      <c r="B52" s="8"/>
      <c r="C52" s="8">
        <v>48784</v>
      </c>
      <c r="D52" s="8" t="s">
        <v>94</v>
      </c>
      <c r="E52" s="19"/>
      <c r="F52" s="42" t="s">
        <v>70</v>
      </c>
      <c r="G52" s="9">
        <v>40000</v>
      </c>
      <c r="H52" s="11"/>
      <c r="I52" s="11"/>
      <c r="J52" s="23">
        <f t="shared" si="0"/>
        <v>40000</v>
      </c>
    </row>
    <row r="53" spans="1:10" ht="45.75" thickBot="1">
      <c r="A53" s="35">
        <v>43</v>
      </c>
      <c r="B53" s="73"/>
      <c r="C53" s="106">
        <v>48799</v>
      </c>
      <c r="D53" s="73" t="s">
        <v>49</v>
      </c>
      <c r="E53" s="74"/>
      <c r="F53" s="101" t="s">
        <v>70</v>
      </c>
      <c r="G53" s="70">
        <v>13000</v>
      </c>
      <c r="H53" s="22"/>
      <c r="I53" s="22"/>
      <c r="J53" s="72">
        <f t="shared" si="0"/>
        <v>13000</v>
      </c>
    </row>
    <row r="54" spans="1:10" ht="30.75" thickBot="1">
      <c r="A54" s="35">
        <v>44</v>
      </c>
      <c r="B54" s="18"/>
      <c r="C54" s="17">
        <v>48816</v>
      </c>
      <c r="D54" s="18" t="s">
        <v>50</v>
      </c>
      <c r="E54" s="19"/>
      <c r="F54" s="42" t="s">
        <v>70</v>
      </c>
      <c r="G54" s="9">
        <v>50000</v>
      </c>
      <c r="H54" s="11"/>
      <c r="I54" s="11"/>
      <c r="J54" s="23">
        <f t="shared" si="0"/>
        <v>50000</v>
      </c>
    </row>
    <row r="55" spans="1:10" ht="30.75" thickBot="1">
      <c r="A55" s="35">
        <v>45</v>
      </c>
      <c r="B55" s="18"/>
      <c r="C55" s="17">
        <v>48822</v>
      </c>
      <c r="D55" s="18" t="s">
        <v>51</v>
      </c>
      <c r="E55" s="19"/>
      <c r="F55" s="42" t="s">
        <v>70</v>
      </c>
      <c r="G55" s="9">
        <v>20000</v>
      </c>
      <c r="H55" s="11"/>
      <c r="I55" s="11"/>
      <c r="J55" s="23">
        <f t="shared" si="0"/>
        <v>20000</v>
      </c>
    </row>
    <row r="56" spans="1:10" ht="30.75" thickBot="1">
      <c r="A56" s="35">
        <v>46</v>
      </c>
      <c r="B56" s="18"/>
      <c r="C56" s="17">
        <v>48833</v>
      </c>
      <c r="D56" s="18" t="s">
        <v>52</v>
      </c>
      <c r="E56" s="19"/>
      <c r="F56" s="42" t="s">
        <v>70</v>
      </c>
      <c r="G56" s="9">
        <v>15000</v>
      </c>
      <c r="H56" s="11"/>
      <c r="I56" s="11"/>
      <c r="J56" s="23">
        <f t="shared" ref="J56:J57" si="4">SUM(G56:I56)</f>
        <v>15000</v>
      </c>
    </row>
    <row r="57" spans="1:10" ht="30.75" thickBot="1">
      <c r="A57" s="35">
        <v>47</v>
      </c>
      <c r="B57" s="18"/>
      <c r="C57" s="17"/>
      <c r="D57" s="122" t="s">
        <v>122</v>
      </c>
      <c r="E57" s="123"/>
      <c r="F57" s="124" t="s">
        <v>70</v>
      </c>
      <c r="G57" s="125">
        <v>30000</v>
      </c>
      <c r="H57" s="125">
        <v>40000</v>
      </c>
      <c r="I57" s="125"/>
      <c r="J57" s="126">
        <f t="shared" si="4"/>
        <v>70000</v>
      </c>
    </row>
    <row r="58" spans="1:10" ht="16.5" thickBot="1">
      <c r="A58" s="171" t="s">
        <v>53</v>
      </c>
      <c r="B58" s="172"/>
      <c r="C58" s="172"/>
      <c r="D58" s="172"/>
      <c r="E58" s="172"/>
      <c r="F58" s="173"/>
      <c r="G58" s="29">
        <f>SUM(G51:G57)</f>
        <v>188000</v>
      </c>
      <c r="H58" s="29">
        <f t="shared" ref="H58:J58" si="5">SUM(H51:H57)</f>
        <v>90000</v>
      </c>
      <c r="I58" s="29">
        <f t="shared" si="5"/>
        <v>0</v>
      </c>
      <c r="J58" s="29">
        <f t="shared" si="5"/>
        <v>278000</v>
      </c>
    </row>
    <row r="59" spans="1:10" ht="16.5" thickBot="1">
      <c r="A59" s="32">
        <v>48</v>
      </c>
      <c r="B59" s="18" t="s">
        <v>54</v>
      </c>
      <c r="C59" s="17">
        <v>48565</v>
      </c>
      <c r="D59" s="18" t="s">
        <v>93</v>
      </c>
      <c r="E59" s="43" t="s">
        <v>55</v>
      </c>
      <c r="F59" s="42" t="s">
        <v>70</v>
      </c>
      <c r="G59" s="41">
        <v>0</v>
      </c>
      <c r="H59" s="41">
        <v>34652</v>
      </c>
      <c r="I59" s="17"/>
      <c r="J59" s="23">
        <f t="shared" si="0"/>
        <v>34652</v>
      </c>
    </row>
    <row r="60" spans="1:10" ht="16.5" thickBot="1">
      <c r="A60" s="32">
        <v>49</v>
      </c>
      <c r="B60" s="18" t="s">
        <v>54</v>
      </c>
      <c r="C60" s="106">
        <v>48557</v>
      </c>
      <c r="D60" s="73" t="s">
        <v>56</v>
      </c>
      <c r="E60" s="109" t="s">
        <v>10</v>
      </c>
      <c r="F60" s="101" t="s">
        <v>70</v>
      </c>
      <c r="G60" s="70">
        <v>10000</v>
      </c>
      <c r="H60" s="71"/>
      <c r="I60" s="102"/>
      <c r="J60" s="72">
        <f t="shared" si="0"/>
        <v>10000</v>
      </c>
    </row>
    <row r="61" spans="1:10" ht="16.5" thickBot="1">
      <c r="A61" s="35">
        <v>50</v>
      </c>
      <c r="B61" s="18" t="s">
        <v>54</v>
      </c>
      <c r="C61" s="106"/>
      <c r="D61" s="73" t="s">
        <v>118</v>
      </c>
      <c r="E61" s="74" t="s">
        <v>117</v>
      </c>
      <c r="F61" s="69" t="s">
        <v>70</v>
      </c>
      <c r="G61" s="110">
        <v>30000</v>
      </c>
      <c r="H61" s="111">
        <v>10000</v>
      </c>
      <c r="I61" s="112"/>
      <c r="J61" s="72">
        <f t="shared" si="0"/>
        <v>40000</v>
      </c>
    </row>
    <row r="62" spans="1:10" ht="16.5" thickBot="1">
      <c r="A62" s="35">
        <v>51</v>
      </c>
      <c r="B62" s="18"/>
      <c r="C62" s="73"/>
      <c r="D62" s="115" t="s">
        <v>121</v>
      </c>
      <c r="E62" s="74"/>
      <c r="F62" s="69" t="s">
        <v>70</v>
      </c>
      <c r="G62" s="113">
        <v>20000</v>
      </c>
      <c r="H62" s="113"/>
      <c r="I62" s="114"/>
      <c r="J62" s="72">
        <f t="shared" si="0"/>
        <v>20000</v>
      </c>
    </row>
    <row r="63" spans="1:10" ht="30.75" thickBot="1">
      <c r="A63" s="66">
        <v>52</v>
      </c>
      <c r="B63" s="67"/>
      <c r="C63" s="116"/>
      <c r="D63" s="116" t="s">
        <v>92</v>
      </c>
      <c r="E63" s="117"/>
      <c r="F63" s="118" t="s">
        <v>70</v>
      </c>
      <c r="G63" s="119"/>
      <c r="H63" s="119"/>
      <c r="I63" s="120">
        <v>150000</v>
      </c>
      <c r="J63" s="121">
        <f t="shared" si="0"/>
        <v>150000</v>
      </c>
    </row>
    <row r="64" spans="1:10" ht="16.5" thickBot="1">
      <c r="A64" s="180" t="s">
        <v>57</v>
      </c>
      <c r="B64" s="181"/>
      <c r="C64" s="181"/>
      <c r="D64" s="181"/>
      <c r="E64" s="181"/>
      <c r="F64" s="182"/>
      <c r="G64" s="29">
        <f>SUM(G59:G63)</f>
        <v>60000</v>
      </c>
      <c r="H64" s="29">
        <f>SUM(H59:H63)</f>
        <v>44652</v>
      </c>
      <c r="I64" s="29">
        <f>SUM(I59:I63)</f>
        <v>150000</v>
      </c>
      <c r="J64" s="68">
        <f>SUM(J59:J63)</f>
        <v>254652</v>
      </c>
    </row>
    <row r="65" spans="1:13" ht="31.5" thickBot="1">
      <c r="A65" s="132">
        <v>53</v>
      </c>
      <c r="B65" s="33" t="s">
        <v>58</v>
      </c>
      <c r="C65" s="34">
        <v>40462</v>
      </c>
      <c r="D65" s="15" t="s">
        <v>88</v>
      </c>
      <c r="E65" s="197" t="s">
        <v>10</v>
      </c>
      <c r="F65" s="198" t="s">
        <v>70</v>
      </c>
      <c r="G65" s="199">
        <v>100000</v>
      </c>
      <c r="H65" s="200">
        <v>100000</v>
      </c>
      <c r="I65" s="201">
        <v>200000</v>
      </c>
      <c r="J65" s="23">
        <f t="shared" si="0"/>
        <v>400000</v>
      </c>
    </row>
    <row r="66" spans="1:13" ht="31.5" thickBot="1">
      <c r="A66" s="132">
        <v>54</v>
      </c>
      <c r="B66" s="18" t="s">
        <v>59</v>
      </c>
      <c r="C66" s="202">
        <v>40461</v>
      </c>
      <c r="D66" s="203" t="s">
        <v>60</v>
      </c>
      <c r="E66" s="16" t="s">
        <v>89</v>
      </c>
      <c r="F66" s="198" t="s">
        <v>70</v>
      </c>
      <c r="G66" s="199">
        <v>26000</v>
      </c>
      <c r="H66" s="200">
        <v>26000</v>
      </c>
      <c r="I66" s="204">
        <v>20000</v>
      </c>
      <c r="J66" s="23">
        <f t="shared" si="0"/>
        <v>72000</v>
      </c>
    </row>
    <row r="67" spans="1:13" ht="80.25" customHeight="1" thickBot="1">
      <c r="A67" s="132">
        <v>55</v>
      </c>
      <c r="B67" s="8"/>
      <c r="C67" s="205">
        <v>47133</v>
      </c>
      <c r="D67" s="206" t="s">
        <v>61</v>
      </c>
      <c r="E67" s="206" t="s">
        <v>90</v>
      </c>
      <c r="F67" s="198" t="s">
        <v>70</v>
      </c>
      <c r="G67" s="9">
        <v>40000</v>
      </c>
      <c r="H67" s="10">
        <v>60000</v>
      </c>
      <c r="I67" s="207"/>
      <c r="J67" s="23">
        <f t="shared" si="0"/>
        <v>100000</v>
      </c>
    </row>
    <row r="68" spans="1:13" ht="47.25" customHeight="1" thickBot="1">
      <c r="A68" s="132">
        <v>56</v>
      </c>
      <c r="B68" s="18"/>
      <c r="C68" s="208">
        <v>48368</v>
      </c>
      <c r="D68" s="208" t="s">
        <v>87</v>
      </c>
      <c r="E68" s="209" t="s">
        <v>91</v>
      </c>
      <c r="F68" s="101" t="s">
        <v>70</v>
      </c>
      <c r="G68" s="78">
        <v>17000</v>
      </c>
      <c r="H68" s="102"/>
      <c r="I68" s="108"/>
      <c r="J68" s="72">
        <f t="shared" si="0"/>
        <v>17000</v>
      </c>
    </row>
    <row r="69" spans="1:13" ht="92.25" customHeight="1" thickBot="1">
      <c r="A69" s="132">
        <v>57</v>
      </c>
      <c r="B69" s="18"/>
      <c r="C69" s="106">
        <v>48379</v>
      </c>
      <c r="D69" s="73" t="s">
        <v>63</v>
      </c>
      <c r="E69" s="74" t="s">
        <v>10</v>
      </c>
      <c r="F69" s="69" t="s">
        <v>70</v>
      </c>
      <c r="G69" s="70">
        <v>60000</v>
      </c>
      <c r="H69" s="210">
        <v>40000</v>
      </c>
      <c r="I69" s="108"/>
      <c r="J69" s="72">
        <f t="shared" si="0"/>
        <v>100000</v>
      </c>
    </row>
    <row r="70" spans="1:13" ht="47.25" customHeight="1" thickBot="1">
      <c r="A70" s="132">
        <v>58</v>
      </c>
      <c r="B70" s="18"/>
      <c r="C70" s="103"/>
      <c r="D70" s="104" t="s">
        <v>85</v>
      </c>
      <c r="E70" s="88" t="s">
        <v>10</v>
      </c>
      <c r="F70" s="69" t="s">
        <v>70</v>
      </c>
      <c r="G70" s="70">
        <v>10000</v>
      </c>
      <c r="H70" s="102">
        <v>50000</v>
      </c>
      <c r="I70" s="105">
        <v>50000</v>
      </c>
      <c r="J70" s="72">
        <f t="shared" ref="J70:J71" si="6">SUM(G70:I70)</f>
        <v>110000</v>
      </c>
    </row>
    <row r="71" spans="1:13" ht="45.75" thickBot="1">
      <c r="A71" s="132">
        <v>59</v>
      </c>
      <c r="B71" s="18"/>
      <c r="C71" s="106"/>
      <c r="D71" s="107" t="s">
        <v>84</v>
      </c>
      <c r="E71" s="74" t="s">
        <v>10</v>
      </c>
      <c r="F71" s="69" t="s">
        <v>71</v>
      </c>
      <c r="G71" s="70">
        <v>10000</v>
      </c>
      <c r="H71" s="102"/>
      <c r="I71" s="108"/>
      <c r="J71" s="72">
        <f t="shared" si="6"/>
        <v>10000</v>
      </c>
    </row>
    <row r="72" spans="1:13" ht="16.5" thickBot="1">
      <c r="A72" s="171" t="s">
        <v>64</v>
      </c>
      <c r="B72" s="172"/>
      <c r="C72" s="172"/>
      <c r="D72" s="172"/>
      <c r="E72" s="172"/>
      <c r="F72" s="173"/>
      <c r="G72" s="29">
        <f>SUM(G65:G71)</f>
        <v>263000</v>
      </c>
      <c r="H72" s="29">
        <f>SUM(H65:H71)</f>
        <v>276000</v>
      </c>
      <c r="I72" s="29">
        <f>SUM(I65:I71)</f>
        <v>270000</v>
      </c>
      <c r="J72" s="29">
        <f>SUM(J65:J71)</f>
        <v>809000</v>
      </c>
    </row>
    <row r="73" spans="1:13" ht="31.5" customHeight="1" thickBot="1">
      <c r="A73" s="176">
        <v>60</v>
      </c>
      <c r="B73" s="178"/>
      <c r="C73" s="174">
        <v>48348</v>
      </c>
      <c r="D73" s="174" t="s">
        <v>65</v>
      </c>
      <c r="E73" s="174" t="s">
        <v>66</v>
      </c>
      <c r="F73" s="42" t="s">
        <v>70</v>
      </c>
      <c r="G73" s="9">
        <v>13000</v>
      </c>
      <c r="H73" s="65">
        <v>40000</v>
      </c>
      <c r="I73" s="11"/>
      <c r="J73" s="12">
        <v>250000</v>
      </c>
    </row>
    <row r="74" spans="1:13" ht="16.5" thickBot="1">
      <c r="A74" s="177"/>
      <c r="B74" s="179"/>
      <c r="C74" s="175"/>
      <c r="D74" s="175"/>
      <c r="E74" s="175"/>
      <c r="F74" s="42" t="s">
        <v>125</v>
      </c>
      <c r="G74" s="9">
        <v>50000</v>
      </c>
      <c r="H74" s="65"/>
      <c r="I74" s="11"/>
      <c r="J74" s="12"/>
    </row>
    <row r="75" spans="1:13" ht="46.5" thickBot="1">
      <c r="A75" s="133">
        <v>61</v>
      </c>
      <c r="B75" s="44"/>
      <c r="C75" s="45">
        <v>48363</v>
      </c>
      <c r="D75" s="21" t="s">
        <v>83</v>
      </c>
      <c r="E75" s="46" t="s">
        <v>10</v>
      </c>
      <c r="F75" s="42" t="s">
        <v>70</v>
      </c>
      <c r="G75" s="9">
        <v>0</v>
      </c>
      <c r="H75" s="65">
        <v>30000</v>
      </c>
      <c r="I75" s="26"/>
      <c r="J75" s="12">
        <v>60000</v>
      </c>
    </row>
    <row r="76" spans="1:13" ht="16.5" thickBot="1">
      <c r="A76" s="134">
        <v>62</v>
      </c>
      <c r="B76" s="47"/>
      <c r="C76" s="48">
        <v>48390</v>
      </c>
      <c r="D76" s="49" t="s">
        <v>67</v>
      </c>
      <c r="E76" s="7" t="s">
        <v>10</v>
      </c>
      <c r="F76" s="8" t="s">
        <v>70</v>
      </c>
      <c r="G76" s="9">
        <v>30000</v>
      </c>
      <c r="H76" s="65"/>
      <c r="I76" s="11"/>
      <c r="J76" s="12">
        <v>60000</v>
      </c>
    </row>
    <row r="77" spans="1:13" ht="32.25" customHeight="1" thickBot="1">
      <c r="A77" s="135">
        <v>63</v>
      </c>
      <c r="B77" s="42"/>
      <c r="C77" s="34"/>
      <c r="D77" s="127" t="s">
        <v>86</v>
      </c>
      <c r="E77" s="74"/>
      <c r="F77" s="69"/>
      <c r="G77" s="70">
        <v>12000</v>
      </c>
      <c r="H77" s="128"/>
      <c r="I77" s="102"/>
      <c r="J77" s="94"/>
      <c r="M77" s="130"/>
    </row>
    <row r="78" spans="1:13" ht="31.5" thickBot="1">
      <c r="A78" s="132">
        <v>64</v>
      </c>
      <c r="B78" s="50"/>
      <c r="C78" s="51"/>
      <c r="D78" s="127" t="s">
        <v>80</v>
      </c>
      <c r="E78" s="74" t="s">
        <v>10</v>
      </c>
      <c r="F78" s="101" t="s">
        <v>125</v>
      </c>
      <c r="G78" s="70">
        <v>20000</v>
      </c>
      <c r="H78" s="128">
        <v>10000</v>
      </c>
      <c r="I78" s="102"/>
      <c r="J78" s="94"/>
    </row>
    <row r="79" spans="1:13" ht="16.5" thickBot="1">
      <c r="A79" s="132">
        <v>65</v>
      </c>
      <c r="B79" s="50"/>
      <c r="C79" s="51"/>
      <c r="D79" s="129" t="s">
        <v>81</v>
      </c>
      <c r="E79" s="74" t="s">
        <v>10</v>
      </c>
      <c r="F79" s="101" t="s">
        <v>70</v>
      </c>
      <c r="G79" s="70">
        <v>5000</v>
      </c>
      <c r="H79" s="128"/>
      <c r="I79" s="102"/>
      <c r="J79" s="94"/>
      <c r="M79" s="130"/>
    </row>
    <row r="80" spans="1:13" ht="32.25" thickBot="1">
      <c r="A80" s="52"/>
      <c r="B80" s="53" t="s">
        <v>68</v>
      </c>
      <c r="C80" s="31"/>
      <c r="D80" s="31"/>
      <c r="E80" s="54"/>
      <c r="F80" s="55"/>
      <c r="G80" s="29">
        <f>SUM(G73:G79)</f>
        <v>130000</v>
      </c>
      <c r="H80" s="29">
        <f>SUM(H73:H79)</f>
        <v>80000</v>
      </c>
      <c r="I80" s="29">
        <f>SUM(I73:I79)</f>
        <v>0</v>
      </c>
      <c r="J80" s="29">
        <f>SUM(J73:J79)</f>
        <v>370000</v>
      </c>
    </row>
    <row r="81" spans="1:10" ht="16.5" thickBot="1">
      <c r="A81" s="162" t="s">
        <v>82</v>
      </c>
      <c r="B81" s="163"/>
      <c r="C81" s="163"/>
      <c r="D81" s="163"/>
      <c r="E81" s="163"/>
      <c r="F81" s="164"/>
      <c r="G81" s="56">
        <f>SUM(G80+G72+G64+G58+G50+G41+G38)</f>
        <v>1899941</v>
      </c>
      <c r="H81" s="56">
        <f>SUM(H80+H72+H64+H58+H50+H41+H38)</f>
        <v>1923563</v>
      </c>
      <c r="I81" s="56">
        <f>SUM(I80+I72+I64+I58+I50+I41+I38)</f>
        <v>2014793</v>
      </c>
      <c r="J81" s="56">
        <f>SUM(J80+J72+J64+J58+J50+J41+J38)</f>
        <v>5878297</v>
      </c>
    </row>
    <row r="82" spans="1:10" ht="16.5" thickTop="1"/>
    <row r="83" spans="1:10">
      <c r="G83" s="60"/>
      <c r="H83" s="60"/>
      <c r="I83" s="60"/>
    </row>
    <row r="84" spans="1:10">
      <c r="G84" s="60"/>
      <c r="H84" s="61"/>
      <c r="I84" s="61"/>
    </row>
    <row r="85" spans="1:10">
      <c r="E85" s="62"/>
      <c r="F85" s="62"/>
      <c r="G85" s="63"/>
      <c r="H85" s="63"/>
      <c r="I85" s="63"/>
    </row>
  </sheetData>
  <mergeCells count="31">
    <mergeCell ref="E6:E7"/>
    <mergeCell ref="A73:A74"/>
    <mergeCell ref="B73:B74"/>
    <mergeCell ref="C73:C74"/>
    <mergeCell ref="D73:D74"/>
    <mergeCell ref="E73:E74"/>
    <mergeCell ref="A64:F64"/>
    <mergeCell ref="A72:F72"/>
    <mergeCell ref="A6:A7"/>
    <mergeCell ref="A81:F81"/>
    <mergeCell ref="A16:A17"/>
    <mergeCell ref="A38:F38"/>
    <mergeCell ref="A41:E41"/>
    <mergeCell ref="A50:F50"/>
    <mergeCell ref="A58:F58"/>
    <mergeCell ref="G3:I3"/>
    <mergeCell ref="J3:J4"/>
    <mergeCell ref="A8:A9"/>
    <mergeCell ref="B8:B9"/>
    <mergeCell ref="C8:C9"/>
    <mergeCell ref="D8:D9"/>
    <mergeCell ref="E8:E9"/>
    <mergeCell ref="A3:A4"/>
    <mergeCell ref="B3:B4"/>
    <mergeCell ref="C3:C4"/>
    <mergeCell ref="D3:D4"/>
    <mergeCell ref="E3:E4"/>
    <mergeCell ref="F3:F4"/>
    <mergeCell ref="D6:D7"/>
    <mergeCell ref="C6:C7"/>
    <mergeCell ref="B6:B7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jetush.rrafshi</dc:creator>
  <cp:lastModifiedBy>Kimete.Ukaj</cp:lastModifiedBy>
  <cp:lastPrinted>2019-08-21T14:12:37Z</cp:lastPrinted>
  <dcterms:created xsi:type="dcterms:W3CDTF">2019-08-13T08:41:02Z</dcterms:created>
  <dcterms:modified xsi:type="dcterms:W3CDTF">2019-08-22T07:16:14Z</dcterms:modified>
</cp:coreProperties>
</file>