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besniki-web\"/>
    </mc:Choice>
  </mc:AlternateContent>
  <xr:revisionPtr revIDLastSave="0" documentId="8_{35369EF7-E7AE-4419-B5C9-9FD4DB4A35AE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4.2 Projektet 2024-2026" sheetId="1" r:id="rId1"/>
    <sheet name="4.3. T.H.V." sheetId="12" r:id="rId2"/>
    <sheet name="Sheet1" sheetId="13" r:id="rId3"/>
  </sheets>
  <definedNames>
    <definedName name="_xlnm._FilterDatabase" localSheetId="0" hidden="1">'4.2 Projektet 2024-2026'!$A$6:$P$102</definedName>
    <definedName name="_xlnm.Print_Area" localSheetId="0">'4.2 Projektet 2024-2026'!$A$1:$N$98</definedName>
  </definedNames>
  <calcPr calcId="191029"/>
</workbook>
</file>

<file path=xl/calcChain.xml><?xml version="1.0" encoding="utf-8"?>
<calcChain xmlns="http://schemas.openxmlformats.org/spreadsheetml/2006/main">
  <c r="I32" i="1" l="1"/>
  <c r="H93" i="1"/>
  <c r="F72" i="1"/>
  <c r="E93" i="1"/>
  <c r="H88" i="1"/>
  <c r="H87" i="1"/>
  <c r="E87" i="1"/>
  <c r="E68" i="1"/>
  <c r="F32" i="1"/>
  <c r="E23" i="1"/>
  <c r="E24" i="1"/>
  <c r="E27" i="1"/>
  <c r="G22" i="1"/>
  <c r="F22" i="1"/>
  <c r="F53" i="1"/>
  <c r="M29" i="1" l="1"/>
  <c r="M28" i="1" s="1"/>
  <c r="M22" i="1"/>
  <c r="M21" i="1" s="1"/>
  <c r="F77" i="1"/>
  <c r="F76" i="1" s="1"/>
  <c r="G77" i="1"/>
  <c r="G76" i="1" s="1"/>
  <c r="F80" i="1"/>
  <c r="F79" i="1" s="1"/>
  <c r="G80" i="1"/>
  <c r="G79" i="1" s="1"/>
  <c r="I80" i="1"/>
  <c r="I79" i="1" s="1"/>
  <c r="L80" i="1"/>
  <c r="L79" i="1" s="1"/>
  <c r="F83" i="1"/>
  <c r="F82" i="1" s="1"/>
  <c r="G83" i="1"/>
  <c r="G82" i="1" s="1"/>
  <c r="I83" i="1"/>
  <c r="I82" i="1" s="1"/>
  <c r="J83" i="1"/>
  <c r="J82" i="1" s="1"/>
  <c r="J79" i="1" s="1"/>
  <c r="J76" i="1" s="1"/>
  <c r="L83" i="1"/>
  <c r="L82" i="1" s="1"/>
  <c r="M83" i="1"/>
  <c r="M82" i="1" s="1"/>
  <c r="M80" i="1" s="1"/>
  <c r="M79" i="1" s="1"/>
  <c r="M77" i="1" s="1"/>
  <c r="M76" i="1" s="1"/>
  <c r="E84" i="1"/>
  <c r="H84" i="1"/>
  <c r="E85" i="1"/>
  <c r="E86" i="1"/>
  <c r="E88" i="1"/>
  <c r="F90" i="1"/>
  <c r="F89" i="1" s="1"/>
  <c r="J90" i="1"/>
  <c r="J89" i="1" s="1"/>
  <c r="M90" i="1"/>
  <c r="M89" i="1" s="1"/>
  <c r="E91" i="1"/>
  <c r="H91" i="1"/>
  <c r="K91" i="1"/>
  <c r="E92" i="1"/>
  <c r="H92" i="1"/>
  <c r="K92" i="1"/>
  <c r="E94" i="1"/>
  <c r="H94" i="1"/>
  <c r="K94" i="1"/>
  <c r="E95" i="1"/>
  <c r="E96" i="1"/>
  <c r="F97" i="1"/>
  <c r="G97" i="1"/>
  <c r="G90" i="1" s="1"/>
  <c r="G89" i="1" s="1"/>
  <c r="I97" i="1"/>
  <c r="H97" i="1" s="1"/>
  <c r="L97" i="1"/>
  <c r="K97" i="1" s="1"/>
  <c r="E98" i="1"/>
  <c r="H98" i="1"/>
  <c r="K98" i="1"/>
  <c r="I77" i="1" l="1"/>
  <c r="I76" i="1" s="1"/>
  <c r="H76" i="1" s="1"/>
  <c r="K79" i="1"/>
  <c r="L77" i="1"/>
  <c r="L76" i="1" s="1"/>
  <c r="K76" i="1" s="1"/>
  <c r="E76" i="1"/>
  <c r="H79" i="1"/>
  <c r="E79" i="1"/>
  <c r="E82" i="1"/>
  <c r="K82" i="1"/>
  <c r="H82" i="1"/>
  <c r="I90" i="1"/>
  <c r="I89" i="1" s="1"/>
  <c r="H89" i="1" s="1"/>
  <c r="E89" i="1"/>
  <c r="L90" i="1"/>
  <c r="L89" i="1" s="1"/>
  <c r="K89" i="1" s="1"/>
  <c r="E97" i="1"/>
  <c r="J22" i="1"/>
  <c r="M12" i="1" l="1"/>
  <c r="L12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E56" i="1"/>
  <c r="E57" i="1"/>
  <c r="E58" i="1"/>
  <c r="E59" i="1"/>
  <c r="E60" i="1"/>
  <c r="E61" i="1"/>
  <c r="E62" i="1"/>
  <c r="E63" i="1"/>
  <c r="E64" i="1"/>
  <c r="E65" i="1"/>
  <c r="E66" i="1"/>
  <c r="E67" i="1"/>
  <c r="E69" i="1"/>
  <c r="E70" i="1"/>
  <c r="E71" i="1"/>
  <c r="E72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L29" i="1"/>
  <c r="I29" i="1"/>
  <c r="K31" i="1"/>
  <c r="K32" i="1"/>
  <c r="K33" i="1"/>
  <c r="K34" i="1"/>
  <c r="K35" i="1"/>
  <c r="K36" i="1"/>
  <c r="H31" i="1"/>
  <c r="H32" i="1"/>
  <c r="H33" i="1"/>
  <c r="H34" i="1"/>
  <c r="H35" i="1"/>
  <c r="H36" i="1"/>
  <c r="E31" i="1"/>
  <c r="E32" i="1"/>
  <c r="E33" i="1"/>
  <c r="E34" i="1"/>
  <c r="E35" i="1"/>
  <c r="E36" i="1"/>
  <c r="K25" i="1"/>
  <c r="K26" i="1"/>
  <c r="K27" i="1"/>
  <c r="L22" i="1"/>
  <c r="E25" i="1"/>
  <c r="E26" i="1"/>
  <c r="I22" i="1"/>
  <c r="H25" i="1"/>
  <c r="H26" i="1"/>
  <c r="H27" i="1"/>
  <c r="H18" i="1"/>
  <c r="H19" i="1"/>
  <c r="K18" i="1"/>
  <c r="K19" i="1"/>
  <c r="E18" i="1"/>
  <c r="E19" i="1"/>
  <c r="J12" i="1"/>
  <c r="I12" i="1"/>
  <c r="H13" i="1"/>
  <c r="H14" i="1"/>
  <c r="G12" i="1"/>
  <c r="E13" i="1"/>
  <c r="E14" i="1"/>
  <c r="E22" i="1" l="1"/>
  <c r="F12" i="1"/>
  <c r="K20" i="1" l="1"/>
  <c r="H20" i="1"/>
  <c r="K17" i="1"/>
  <c r="H17" i="1"/>
  <c r="E20" i="1"/>
  <c r="E17" i="1"/>
  <c r="M16" i="1" l="1"/>
  <c r="L16" i="1"/>
  <c r="J16" i="1"/>
  <c r="I16" i="1"/>
  <c r="G16" i="1"/>
  <c r="F16" i="1"/>
  <c r="E30" i="1" l="1"/>
  <c r="M74" i="1" l="1"/>
  <c r="J74" i="1"/>
  <c r="L74" i="1"/>
  <c r="I74" i="1"/>
  <c r="G74" i="1"/>
  <c r="F74" i="1"/>
  <c r="J29" i="1" l="1"/>
  <c r="G73" i="1"/>
  <c r="G10" i="1" s="1"/>
  <c r="G29" i="1"/>
  <c r="F29" i="1"/>
  <c r="M73" i="1"/>
  <c r="J73" i="1"/>
  <c r="L73" i="1"/>
  <c r="I73" i="1"/>
  <c r="F73" i="1"/>
  <c r="H73" i="1" l="1"/>
  <c r="K73" i="1"/>
  <c r="E73" i="1"/>
  <c r="K30" i="1" l="1"/>
  <c r="D25" i="12" l="1"/>
  <c r="C25" i="12"/>
  <c r="B25" i="12"/>
  <c r="F28" i="1" l="1"/>
  <c r="H30" i="1"/>
  <c r="L28" i="1"/>
  <c r="J28" i="1"/>
  <c r="J21" i="1" s="1"/>
  <c r="I28" i="1"/>
  <c r="I21" i="1" s="1"/>
  <c r="G28" i="1"/>
  <c r="F21" i="1" l="1"/>
  <c r="E28" i="1"/>
  <c r="F15" i="1"/>
  <c r="I15" i="1"/>
  <c r="G21" i="1"/>
  <c r="G11" i="1"/>
  <c r="G15" i="1"/>
  <c r="I11" i="1"/>
  <c r="J15" i="1"/>
  <c r="J11" i="1" s="1"/>
  <c r="J10" i="1" s="1"/>
  <c r="K28" i="1"/>
  <c r="L21" i="1"/>
  <c r="L15" i="1" s="1"/>
  <c r="F11" i="1"/>
  <c r="H21" i="1"/>
  <c r="H28" i="1"/>
  <c r="E21" i="1" l="1"/>
  <c r="I10" i="1"/>
  <c r="H10" i="1" s="1"/>
  <c r="F10" i="1"/>
  <c r="E15" i="1"/>
  <c r="M15" i="1"/>
  <c r="M11" i="1" s="1"/>
  <c r="M10" i="1" s="1"/>
  <c r="H15" i="1"/>
  <c r="K21" i="1"/>
  <c r="L11" i="1"/>
  <c r="L10" i="1" s="1"/>
  <c r="E11" i="1"/>
  <c r="H11" i="1"/>
  <c r="K10" i="1" l="1"/>
  <c r="K15" i="1"/>
  <c r="K11" i="1"/>
  <c r="E10" i="1" l="1"/>
</calcChain>
</file>

<file path=xl/sharedStrings.xml><?xml version="1.0" encoding="utf-8"?>
<sst xmlns="http://schemas.openxmlformats.org/spreadsheetml/2006/main" count="207" uniqueCount="144">
  <si>
    <t>Totali</t>
  </si>
  <si>
    <t xml:space="preserve"> </t>
  </si>
  <si>
    <t xml:space="preserve">                                                     REPUBLIKA E KOSOVËS / REPUBLIKA KOSOVA      </t>
  </si>
  <si>
    <t xml:space="preserve">                                             REPUBLIC OF KOSOVA</t>
  </si>
  <si>
    <t>Nr.</t>
  </si>
  <si>
    <t>Prog.</t>
  </si>
  <si>
    <t>Kod.pr.</t>
  </si>
  <si>
    <t>Emri i Projektit</t>
  </si>
  <si>
    <t>Kostoja totale</t>
  </si>
  <si>
    <t>Transferet qeveritare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</si>
  <si>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</si>
  <si>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</si>
  <si>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</si>
  <si>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</si>
  <si>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</si>
  <si>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</si>
  <si>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</si>
  <si>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</si>
  <si>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</si>
  <si>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</si>
  <si>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</si>
  <si>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</si>
  <si>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</si>
  <si>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SHPENZIMET KAPITALE TOTALE</t>
  </si>
  <si>
    <t>0133</t>
  </si>
  <si>
    <t>0820</t>
  </si>
  <si>
    <t xml:space="preserve">Burimet e të Hyrave </t>
  </si>
  <si>
    <t>Grantet qeveritare</t>
  </si>
  <si>
    <t>Totali i të H.Vetanake</t>
  </si>
  <si>
    <t>Taksa për regjistrimin e automjeteve</t>
  </si>
  <si>
    <t>Taksa  Komunale për leje ndërtimi</t>
  </si>
  <si>
    <t>Taksa për Regjistrimin e Trashëgimisë</t>
  </si>
  <si>
    <t>Taksë Admini.(Certifik.lind,kurorëzim, vdekjes.,shtet., etj)</t>
  </si>
  <si>
    <t>Taksa  Administrative -Fletëkërkesat</t>
  </si>
  <si>
    <t>Leje mjedisore Komunale</t>
  </si>
  <si>
    <t>Taksa  për ushtrimin e veprimtarisë -biznese</t>
  </si>
  <si>
    <t>Licencimi i reklamave publike në pronën publike</t>
  </si>
  <si>
    <t>Regjistrimi I pengut - hipoteka</t>
  </si>
  <si>
    <t xml:space="preserve">Licencimet  tjera - zgjatja e orarit të punës </t>
  </si>
  <si>
    <t>Inspektimet (ushqimore, higjieniko - sanitare, veterinë, etj)</t>
  </si>
  <si>
    <t>Të hyrat nga shërbimet e ndryshme (qiraja, etj.)</t>
  </si>
  <si>
    <t>Të hyrat nga shër. e ndryshme (Kopja e pl., Parcializimi..)</t>
  </si>
  <si>
    <t>Të hyrat nga Tatimi në Pronë</t>
  </si>
  <si>
    <t>Të hyrat nga Tatimi në Tokë</t>
  </si>
  <si>
    <t xml:space="preserve">Të hyrat nga arsimi </t>
  </si>
  <si>
    <t>Të hyrat nga shëndetësia</t>
  </si>
  <si>
    <t xml:space="preserve">Të tjera - </t>
  </si>
  <si>
    <t xml:space="preserve">TOTALI ; </t>
  </si>
  <si>
    <t xml:space="preserve">           Buxheti                 Projeksionet</t>
  </si>
  <si>
    <t>Tabela 4.2</t>
  </si>
  <si>
    <t>420</t>
  </si>
  <si>
    <t xml:space="preserve">617163-Administrata dhe personeli </t>
  </si>
  <si>
    <t>16307- Administrata</t>
  </si>
  <si>
    <t>Të hyrat vetanake</t>
  </si>
  <si>
    <t>617166-Inspektimet</t>
  </si>
  <si>
    <t>16613-Inspekcioni</t>
  </si>
  <si>
    <t>617480-Zhvillim Ekonomik</t>
  </si>
  <si>
    <t>48007-Planifikimi dhe Zhvillimi Ekonomik</t>
  </si>
  <si>
    <t>0411</t>
  </si>
  <si>
    <t>617660-Planifikimi Urban dhe Mjedisi</t>
  </si>
  <si>
    <t>66340-Planifikim Urban dhe Inspekcioni</t>
  </si>
  <si>
    <t>0620</t>
  </si>
  <si>
    <t>617755-Sherbimet Sociale dhe Rezidenciale</t>
  </si>
  <si>
    <t>75531-Shërbimet Sociale</t>
  </si>
  <si>
    <t>75532-Sherbimet Rezidenciale</t>
  </si>
  <si>
    <t>75531-Shërbimet Rezidenciale</t>
  </si>
  <si>
    <t>617850 Kulturë Rini dhe Sport</t>
  </si>
  <si>
    <t>85007-Sherbimet Kulturore</t>
  </si>
  <si>
    <t>Renovimi i Shtëpisë së Kulturës në Shtime</t>
  </si>
  <si>
    <t>617920-Arsim dhe Shkencë</t>
  </si>
  <si>
    <t>93180-Arsimi fillor,i mesëm i ulët</t>
  </si>
  <si>
    <t>0912</t>
  </si>
  <si>
    <t>94380-Arsimi I mesëm I lartë</t>
  </si>
  <si>
    <t>Tabela 4.3.Të Hyrat Vetjake  Komunale  2025-2027</t>
  </si>
  <si>
    <t>Plani 2025 nga i cili:</t>
  </si>
  <si>
    <t>Vlersimet e Hershme 2026-2027</t>
  </si>
  <si>
    <t xml:space="preserve">                                                                                                                                                           KOMUNA SHTIME</t>
  </si>
  <si>
    <t>Rregullimi i shtigjeve të ecjes në Gllavicë</t>
  </si>
  <si>
    <t>Sinjalizimi i zonave turistike Mollopolc, Llanisht, Rancë, Topillë, Devetak dhe Shtime</t>
  </si>
  <si>
    <t xml:space="preserve">Kanalizimi në zonën e biznesit në Komunën e Shtimes </t>
  </si>
  <si>
    <t>Asfaltimi i rrugëve dhe ndriçimit në Belinc: rr "Afrimi Musliu"dhe rr. "Emrushi"</t>
  </si>
  <si>
    <t>Funksionalizimi i sallave sportive të shkollave në Muzeqinë dhe Carralevë</t>
  </si>
  <si>
    <t>Ndërtimi i urave në Shtime, Godanc dhe Pjetershticë</t>
  </si>
  <si>
    <t xml:space="preserve">Rregullimi i trotuarve dhe asfaltimi i rrugëve në Mollopolc: Shtegu te Ujvara, trotuar te rr. "Neziraj", kanalizim te Kulla </t>
  </si>
  <si>
    <t>Rregullim i rrugëve, ndriçimi dhe kanalizimi në Zborc: Trotuar deri te shkolla - rr. "Idriz Sadiku"</t>
  </si>
  <si>
    <t>Asfaltim i rrugëve, trotuarve dhe ndriçimit ne Rashincë: rr. "Lami", "Beqir Rushiti", "Rexha", "Qorrolli", "Buna" dhe rivitalizmi i rr. "Haxhiu"</t>
  </si>
  <si>
    <t xml:space="preserve">AsfaltimI i rrugëve dhe kanalizimi në Muzeqinë, parkingu te varrezat, rr. "Lasgush Poradeci" </t>
  </si>
  <si>
    <t>Rregullim i rrugëve dhe kanalizimit në Reçak: Rivitalizimi i kubëzave në rr. "28 Nëntori", zgjerimi i rr. "15 Janari"</t>
  </si>
  <si>
    <t>Ndërtimi i Unazës së Qytetiti - Pagesat për shpronësime</t>
  </si>
  <si>
    <t>Shpronësimi i unazës "12 qeshori" dhe objektit para Komunës</t>
  </si>
  <si>
    <t>Ndërtimi i urave në fshatin Carralevë dhe Muzeqinë</t>
  </si>
  <si>
    <t>Rregullimi i rrethrrotullimit në Shtime rr."Tahir Sinani", rregullimi i trotuarit në rr."Imer Devetaku"</t>
  </si>
  <si>
    <t>Rregullimi i trotuareve dhe ndriçimit në rr."Cani", rr."Haxhiu", "Rexha" - kanalizim seg. i rr."Fejza"</t>
  </si>
  <si>
    <t>Rregullimi i rrugëve dhe trotuareve në fshatin Zborc - Rregullimi i rrugës së varrezave "Rifat Haliti", "Qëndresa", "Hafir Bajrami", trot."Ruzhdi Salihu"</t>
  </si>
  <si>
    <t>Rregullimi i rrugëve, ndriçimit dhe trotuareve në rr."Islam Neziraj", ndriçim në rr. "Neziraj", rr. "Abedin Murtezi", rr."Zona e Nerodimes"</t>
  </si>
  <si>
    <t>Rregullimi i disa segmenteve të rrugëve dhe rrjetit të kanalizimit - trotuar në rr. "Xhemshir Xhemshiri", "Mehdi Korrani", "Nazmi Bakiu", "Beqa" - kanalizim</t>
  </si>
  <si>
    <t>Rregullimi i trotuarit dhe ndriçimit në disa seg. të rrugëve-kanalizimi në rr. "Sopiani", " Arsim Zeqiri", "Idriz Rexhepi", "Qadraku", ndriçim në rr. "Agron Ramadani"</t>
  </si>
  <si>
    <t>Rregullimi i rrugëve, ndriçimit, trotuareve dhe kanalizimit në seg. të rr."Afrim Musliu", kanalet kulluese në rr. "Nysret Abazi"</t>
  </si>
  <si>
    <t>Rregullimi i disa segmenteve të rrugëve dhe trotuareve në rr. "William Walker", "Ahmet Kaqiku" - muri mbrojtës, ndriçim në rr. "24 Marsi" dhe "2 Korriku"- asfaltim</t>
  </si>
  <si>
    <t>Rregullimi i disa segmenteve të rrugëve dhe rrjetit të kanalizimit në rr. "Aziz Dugolli", "Shaqë Dugolli" dhe rr. "Maliqi"</t>
  </si>
  <si>
    <t xml:space="preserve">Rregullimi i disa segmenteve të rrugëve dhe rrjetit të kanalizimit në rr. "Besim Sopa", asfaltimi rrugës te varrezat "Hoxhë Sinani", asfaltimi dhe ndriçimi </t>
  </si>
  <si>
    <t>Rregullimi i rrugëve, trotuareve dhe ndriçimit publik në fshatin Carralevë- Kanalizimi dhe asfaltimi i rr. "Balaj", asfaltim dhe trotuar në rr. "Beha", Rehabi"</t>
  </si>
  <si>
    <t>Rregullimi i disa segmenteve të rrugëve dhe trotuareve: Rrethrotullimi në rr. "Anton Çetta", seg. i rr."Qamëria" dhe rr. "Iliria"</t>
  </si>
  <si>
    <t>Rregullimi i disa segmenteve të rrugëve dhe trotuareve: Seg. i rr. "Galica" dhe "Ferizaji", trotuar deri në Koshare</t>
  </si>
  <si>
    <t>Rregullimi i rrugëve në Karaqicë dhe Dugë</t>
  </si>
  <si>
    <t>Rregullimi i rrugëve dhe ndriçimit në Shtime: rr. "Sefe Kosharja", "Sami Frashëri", "Enver Gashi", "Sahide Metushi", rivitalizimi në rr. "2 Korriku"</t>
  </si>
  <si>
    <t>Rregullimi i rrugës "2 Korriku", seg.rr "Ahmet Shtimja", "Hysiqi" dhe "14 Dhjetori"</t>
  </si>
  <si>
    <t>Ndertimi i Aneksit për Shërbime Rezidenciale</t>
  </si>
  <si>
    <t>Konverzimi dhe inventarizimi i eksponateve në Muzeun e Qytetit</t>
  </si>
  <si>
    <t>Ndriçimi në fushat sportive në fshatrat Vojnoc, Davidoc, Carralevë, Pjetërshticë, Shtime, Godanc të Epërm,Gllavicë dhe Zborc</t>
  </si>
  <si>
    <t>Instalimi, vendosja dhe funksionalizimi i kamerave në objektet kulturore dhe sportive në Shtime</t>
  </si>
  <si>
    <t xml:space="preserve">Rregullimi i oborrit te Bibloteka e Qytetit </t>
  </si>
  <si>
    <t xml:space="preserve">Ndërtimi i sallës sportive në fshatin Zborc dhe Reqak - Faza e II-të </t>
  </si>
  <si>
    <t>Rregullimi i rrethojave të shkollave në Gjyrkovc,Carralevë, Shkolla Profesionale, Davidoc dhe në IP "Albiona Asllani"</t>
  </si>
  <si>
    <t>Rregullimi i rrethojave të shkollave "Emini Duraku", "Lasgush Poradeci", "Hasan Prishtina"</t>
  </si>
  <si>
    <t>Blerja e gjeneratorit për shkollen fillore "Hasan Prishtina"</t>
  </si>
  <si>
    <t>Renovimi  i shkollave "Abdullah Shabani" , SHMU"Lasgush Poradeci", "Emin Duraku","Idriz Ajeti", IP "Albiona Asllani", "Hasan Prishtina" dhe "Naim Frashëri"</t>
  </si>
  <si>
    <t>Blerja e paisjes për menaxhimin e sistemit të radhës në sportel</t>
  </si>
  <si>
    <t xml:space="preserve">Rregullimi i ndriçimi publik në Komunën e Shtimes dhe në fshatra </t>
  </si>
  <si>
    <t>Rregullimi i parkut te pishat në Shtime - Faza e V-të</t>
  </si>
  <si>
    <t>Vazhdimi i rrugës "Idriz Seferi" - Faza e II-të</t>
  </si>
  <si>
    <t xml:space="preserve">Asfaltimi i rrugëve dhe trotuarve në Davidoc në rr."Emini", "Zeqë Zeqiri", seg. i rr. "Ibrahim Rugova" </t>
  </si>
  <si>
    <t>Asfaltimi i rrugëve dhe rregullimi i ndriçimit publik në Petrovë: Rivitalizimi dhe Kanalizimi në Rr. "Beqa" "XH.Xhemshiri", "H.Hysenaj", "A.Ademaj" dhe "Rashiti", kanalizimi atmosferik dhe trotuar në rr. "Haxhi Zeka", "Hyrë Emini","Kruja" dhe L. Roboj</t>
  </si>
  <si>
    <t xml:space="preserve">Asfaltimi i rrugëve dhe ndriçimit në Gllavicë: Asfaltimi i rr. përballë shkollës, kanalizim në rr. "Galica" </t>
  </si>
  <si>
    <t>Rregullimi i segmenteve të rrugëve dhe rrjetit të kanalizimit në rr."Lasgush Poradeci",  "Maliq Hoxha","Shahini" dhe "Ibrahim Shahini"</t>
  </si>
  <si>
    <t>Rregullimi i rrugëve dhe trotuareve - Trotuari në rr."Ulqini", seg. i rr "Jashari", vazhdimi i trotuarit për Muzeqinë</t>
  </si>
  <si>
    <t>Rregullimi i seg të rrugëve dhe ndriçimit: Kanalizim dhe asfaltim në rr."Smajl Gorani", trotuar në rr. "Ibrahim Rugova", "Emini" dhe "Imer Syla"</t>
  </si>
  <si>
    <t xml:space="preserve">Rregullimi i disa segmenteve të rrugëve, ndriçimit dhe rrjetit të kanalizimit: Trotuar në rr."Muhaxheria", trotuar në rr."Topilla" dhe "Dardania" </t>
  </si>
  <si>
    <t>Projektet me bashkëfinancim (Ministri dhe Organizata të ndryshme buxhetore)</t>
  </si>
  <si>
    <t>Ndërtimi i parqeve në qytet dhe fshatra: Gllavicë, Mollopolc, Petrovë, Pjetërshticë, Carralevë, Reqak,Godanc i Poshtëm, L.Pajtimit</t>
  </si>
  <si>
    <t>Rregullimi dhe instalimi i kamerave në fshatrat Belinc, Davidoc dhe në Shtime</t>
  </si>
  <si>
    <t>Rregullimi i rrugëve bujqësore me zhavor në fshatin Muzeqinë, Godanc, Petrovë, Zborc, Vojnoc dhe Gjurkoc në Shtime</t>
  </si>
  <si>
    <t>Asfaltimi i rrugëve dhe rregullimi i ndriçimit publik në Shtime: Rivitalizimi i trotuarit në rr." Anton Qeta" dhe "Shefket Muhadini"</t>
  </si>
  <si>
    <t xml:space="preserve">Asfaltimi i rrugëve dhe trotuarve në Godanc të Epërm Kanalizim atmosferik  në  rr. "Vëllezërit  Hyseni" dhe" Sopjani" </t>
  </si>
  <si>
    <t>Rregullimi i rrugëve dhe kanalizimit në Godanc të Poshtëm: seg. i  rr."17 shkurti", hapja e kanaleve atmosferike në rr."Reçica"</t>
  </si>
  <si>
    <t xml:space="preserve">Asfaltimi i disa segmenteve të rrugëve, ndriçimit  në fshatin Pjetërshticë: Rivitalizimi i rr. "Idriz Ajeti" dhe rr. "Rrezja" </t>
  </si>
  <si>
    <t>Asfaltimi i rrugëve, rregullimi i ndriçimit dhe trotuarit në Gjurkoc. Zgjerimi i rrugës "Besim Sopa", dislokimi i fushës sportive, rr. "Gjergjaj",Kanalizim në rr. "Arifi"</t>
  </si>
  <si>
    <t>Asfaltimi i rrugëve, rregullimi I trotuarve dhe kanalizimi në Lagje të Pajtimit, trotuar në rr. "Çameria" deri te shkolla, ndriçim - rr. "Besim Ndreca"</t>
  </si>
  <si>
    <t>Rregullimi i rrugëve dhe ndriçimit në Carralevë: Ndriçim në rrugën "Smaka" dhe "Grejqevci"</t>
  </si>
  <si>
    <t>Asfaltimi i rrugës në fshatin Rancë - rr. "Kuvendi i Lezhës"</t>
  </si>
  <si>
    <t xml:space="preserve">Asfaltim i rrugëve, rregullimi i kanalizmit dhe ndriçimit në Vojnoc, në rr. "Shabani","Kurti" dhe "Jashari"  </t>
  </si>
  <si>
    <t xml:space="preserve"> 18411-Zjarrfiksat dhe Inspektimet </t>
  </si>
  <si>
    <t>0320</t>
  </si>
  <si>
    <t>Blerja e gjeneratorit per Njësinë e Zjarrfiksave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</si>
</sst>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9" borderId="42" applyNumberFormat="0" applyFont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2" xfId="0" applyFont="1" applyBorder="1"/>
    <xf numFmtId="43" fontId="6" fillId="0" borderId="1" xfId="0" applyNumberFormat="1" applyFont="1" applyBorder="1" applyAlignment="1">
      <alignment horizontal="center"/>
    </xf>
    <xf numFmtId="43" fontId="6" fillId="0" borderId="3" xfId="0" applyNumberFormat="1" applyFont="1" applyBorder="1"/>
    <xf numFmtId="43" fontId="6" fillId="0" borderId="3" xfId="0" applyNumberFormat="1" applyFont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6" fillId="0" borderId="16" xfId="0" applyFont="1" applyBorder="1"/>
    <xf numFmtId="43" fontId="6" fillId="0" borderId="10" xfId="0" applyNumberFormat="1" applyFont="1" applyBorder="1" applyAlignment="1">
      <alignment horizontal="center"/>
    </xf>
    <xf numFmtId="43" fontId="6" fillId="0" borderId="17" xfId="0" applyNumberFormat="1" applyFont="1" applyBorder="1"/>
    <xf numFmtId="0" fontId="6" fillId="0" borderId="18" xfId="0" applyFont="1" applyBorder="1"/>
    <xf numFmtId="43" fontId="6" fillId="0" borderId="13" xfId="1" applyFont="1" applyFill="1" applyBorder="1" applyAlignment="1">
      <alignment horizontal="center"/>
    </xf>
    <xf numFmtId="43" fontId="6" fillId="0" borderId="13" xfId="0" applyNumberFormat="1" applyFont="1" applyBorder="1" applyAlignment="1">
      <alignment horizontal="center"/>
    </xf>
    <xf numFmtId="43" fontId="6" fillId="0" borderId="19" xfId="0" applyNumberFormat="1" applyFont="1" applyBorder="1"/>
    <xf numFmtId="0" fontId="5" fillId="8" borderId="21" xfId="0" applyFont="1" applyFill="1" applyBorder="1"/>
    <xf numFmtId="0" fontId="2" fillId="8" borderId="21" xfId="0" applyFont="1" applyFill="1" applyBorder="1"/>
    <xf numFmtId="0" fontId="2" fillId="8" borderId="22" xfId="0" applyFont="1" applyFill="1" applyBorder="1"/>
    <xf numFmtId="0" fontId="5" fillId="8" borderId="24" xfId="0" applyFont="1" applyFill="1" applyBorder="1" applyAlignment="1">
      <alignment horizontal="center"/>
    </xf>
    <xf numFmtId="0" fontId="9" fillId="5" borderId="23" xfId="0" applyFont="1" applyFill="1" applyBorder="1"/>
    <xf numFmtId="0" fontId="5" fillId="8" borderId="25" xfId="0" applyFont="1" applyFill="1" applyBorder="1"/>
    <xf numFmtId="43" fontId="5" fillId="8" borderId="26" xfId="0" applyNumberFormat="1" applyFont="1" applyFill="1" applyBorder="1" applyAlignment="1">
      <alignment horizontal="center"/>
    </xf>
    <xf numFmtId="43" fontId="5" fillId="8" borderId="27" xfId="0" applyNumberFormat="1" applyFont="1" applyFill="1" applyBorder="1" applyAlignment="1">
      <alignment horizontal="center"/>
    </xf>
    <xf numFmtId="43" fontId="5" fillId="5" borderId="15" xfId="0" applyNumberFormat="1" applyFont="1" applyFill="1" applyBorder="1" applyAlignment="1">
      <alignment horizontal="center"/>
    </xf>
    <xf numFmtId="43" fontId="5" fillId="5" borderId="24" xfId="0" applyNumberFormat="1" applyFont="1" applyFill="1" applyBorder="1"/>
    <xf numFmtId="43" fontId="5" fillId="5" borderId="24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0" fontId="12" fillId="3" borderId="1" xfId="0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 applyProtection="1">
      <alignment horizontal="center" vertical="center" wrapText="1"/>
    </xf>
    <xf numFmtId="164" fontId="12" fillId="3" borderId="11" xfId="1" applyNumberFormat="1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64" fontId="12" fillId="3" borderId="5" xfId="1" applyNumberFormat="1" applyFont="1" applyFill="1" applyBorder="1" applyAlignment="1" applyProtection="1">
      <alignment horizontal="center" vertical="center" wrapText="1"/>
    </xf>
    <xf numFmtId="164" fontId="12" fillId="3" borderId="6" xfId="1" applyNumberFormat="1" applyFont="1" applyFill="1" applyBorder="1" applyAlignment="1" applyProtection="1">
      <alignment horizontal="center" vertical="center" wrapText="1"/>
    </xf>
    <xf numFmtId="0" fontId="13" fillId="0" borderId="39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164" fontId="13" fillId="0" borderId="1" xfId="1" applyNumberFormat="1" applyFont="1" applyBorder="1" applyAlignment="1" applyProtection="1">
      <alignment horizontal="center" vertical="center"/>
    </xf>
    <xf numFmtId="164" fontId="13" fillId="2" borderId="1" xfId="1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13" fillId="2" borderId="11" xfId="1" applyNumberFormat="1" applyFont="1" applyFill="1" applyBorder="1" applyAlignment="1" applyProtection="1">
      <alignment horizontal="center" vertical="center"/>
    </xf>
    <xf numFmtId="164" fontId="13" fillId="2" borderId="2" xfId="1" applyNumberFormat="1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vertical="center"/>
    </xf>
    <xf numFmtId="164" fontId="15" fillId="5" borderId="1" xfId="1" applyNumberFormat="1" applyFont="1" applyFill="1" applyBorder="1" applyAlignment="1" applyProtection="1">
      <alignment vertical="center"/>
    </xf>
    <xf numFmtId="164" fontId="15" fillId="5" borderId="2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164" fontId="15" fillId="6" borderId="1" xfId="1" applyNumberFormat="1" applyFont="1" applyFill="1" applyBorder="1" applyAlignment="1" applyProtection="1">
      <alignment vertical="center"/>
    </xf>
    <xf numFmtId="164" fontId="15" fillId="6" borderId="11" xfId="1" applyNumberFormat="1" applyFont="1" applyFill="1" applyBorder="1" applyAlignment="1" applyProtection="1">
      <alignment vertical="center"/>
    </xf>
    <xf numFmtId="164" fontId="15" fillId="4" borderId="2" xfId="0" applyNumberFormat="1" applyFont="1" applyFill="1" applyBorder="1" applyAlignment="1">
      <alignment vertical="center"/>
    </xf>
    <xf numFmtId="164" fontId="15" fillId="6" borderId="3" xfId="1" applyNumberFormat="1" applyFont="1" applyFill="1" applyBorder="1" applyAlignment="1" applyProtection="1">
      <alignment vertical="center"/>
    </xf>
    <xf numFmtId="0" fontId="17" fillId="0" borderId="2" xfId="0" applyFont="1" applyBorder="1" applyAlignment="1">
      <alignment horizontal="center" wrapText="1"/>
    </xf>
    <xf numFmtId="0" fontId="15" fillId="4" borderId="1" xfId="0" applyFont="1" applyFill="1" applyBorder="1" applyAlignment="1">
      <alignment vertical="center"/>
    </xf>
    <xf numFmtId="164" fontId="15" fillId="7" borderId="1" xfId="1" applyNumberFormat="1" applyFont="1" applyFill="1" applyBorder="1" applyAlignment="1" applyProtection="1">
      <alignment vertical="center"/>
    </xf>
    <xf numFmtId="164" fontId="15" fillId="7" borderId="41" xfId="1" applyNumberFormat="1" applyFont="1" applyFill="1" applyBorder="1" applyAlignment="1" applyProtection="1">
      <alignment vertical="center"/>
    </xf>
    <xf numFmtId="164" fontId="15" fillId="4" borderId="9" xfId="1" applyNumberFormat="1" applyFont="1" applyFill="1" applyBorder="1" applyAlignment="1" applyProtection="1">
      <alignment vertical="center"/>
    </xf>
    <xf numFmtId="164" fontId="15" fillId="4" borderId="2" xfId="1" applyNumberFormat="1" applyFont="1" applyFill="1" applyBorder="1" applyAlignment="1" applyProtection="1">
      <alignment vertical="center"/>
    </xf>
    <xf numFmtId="49" fontId="18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164" fontId="14" fillId="4" borderId="1" xfId="0" applyNumberFormat="1" applyFont="1" applyFill="1" applyBorder="1" applyAlignment="1">
      <alignment vertical="center"/>
    </xf>
    <xf numFmtId="164" fontId="14" fillId="0" borderId="1" xfId="1" applyNumberFormat="1" applyFont="1" applyBorder="1" applyAlignment="1" applyProtection="1">
      <alignment vertical="center"/>
    </xf>
    <xf numFmtId="164" fontId="14" fillId="2" borderId="41" xfId="1" applyNumberFormat="1" applyFont="1" applyFill="1" applyBorder="1" applyAlignment="1" applyProtection="1">
      <alignment vertical="center"/>
    </xf>
    <xf numFmtId="164" fontId="14" fillId="4" borderId="9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4" fillId="4" borderId="2" xfId="0" applyNumberFormat="1" applyFont="1" applyFill="1" applyBorder="1" applyAlignment="1">
      <alignment vertical="center"/>
    </xf>
    <xf numFmtId="164" fontId="14" fillId="0" borderId="3" xfId="1" applyNumberFormat="1" applyFont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164" fontId="15" fillId="7" borderId="11" xfId="1" applyNumberFormat="1" applyFont="1" applyFill="1" applyBorder="1" applyAlignment="1" applyProtection="1">
      <alignment vertical="center"/>
    </xf>
    <xf numFmtId="164" fontId="15" fillId="7" borderId="3" xfId="1" applyNumberFormat="1" applyFont="1" applyFill="1" applyBorder="1" applyAlignment="1" applyProtection="1">
      <alignment vertical="center"/>
    </xf>
    <xf numFmtId="0" fontId="19" fillId="0" borderId="1" xfId="0" applyFont="1" applyBorder="1" applyAlignment="1">
      <alignment wrapText="1"/>
    </xf>
    <xf numFmtId="164" fontId="14" fillId="2" borderId="11" xfId="1" applyNumberFormat="1" applyFont="1" applyFill="1" applyBorder="1" applyAlignment="1" applyProtection="1">
      <alignment vertical="center"/>
    </xf>
    <xf numFmtId="164" fontId="14" fillId="2" borderId="17" xfId="1" applyNumberFormat="1" applyFont="1" applyFill="1" applyBorder="1" applyAlignment="1" applyProtection="1">
      <alignment vertical="center"/>
    </xf>
    <xf numFmtId="164" fontId="14" fillId="2" borderId="3" xfId="1" applyNumberFormat="1" applyFont="1" applyFill="1" applyBorder="1" applyAlignment="1" applyProtection="1">
      <alignment vertical="center"/>
    </xf>
    <xf numFmtId="164" fontId="15" fillId="6" borderId="41" xfId="1" applyNumberFormat="1" applyFont="1" applyFill="1" applyBorder="1" applyAlignment="1" applyProtection="1">
      <alignment vertical="center"/>
    </xf>
    <xf numFmtId="0" fontId="15" fillId="7" borderId="1" xfId="0" applyFont="1" applyFill="1" applyBorder="1" applyAlignment="1" applyProtection="1">
      <alignment wrapText="1"/>
      <protection locked="0"/>
    </xf>
    <xf numFmtId="0" fontId="15" fillId="2" borderId="1" xfId="0" applyFont="1" applyFill="1" applyBorder="1" applyAlignment="1" applyProtection="1">
      <alignment wrapText="1"/>
      <protection locked="0"/>
    </xf>
    <xf numFmtId="164" fontId="15" fillId="2" borderId="1" xfId="1" applyNumberFormat="1" applyFont="1" applyFill="1" applyBorder="1" applyAlignment="1" applyProtection="1">
      <alignment vertical="center"/>
    </xf>
    <xf numFmtId="164" fontId="14" fillId="2" borderId="1" xfId="0" applyNumberFormat="1" applyFont="1" applyFill="1" applyBorder="1" applyAlignment="1">
      <alignment vertical="center"/>
    </xf>
    <xf numFmtId="164" fontId="15" fillId="2" borderId="3" xfId="1" applyNumberFormat="1" applyFont="1" applyFill="1" applyBorder="1" applyAlignment="1" applyProtection="1">
      <alignment vertical="center"/>
    </xf>
    <xf numFmtId="49" fontId="18" fillId="0" borderId="2" xfId="0" applyNumberFormat="1" applyFont="1" applyBorder="1" applyAlignment="1">
      <alignment horizontal="center" wrapText="1"/>
    </xf>
    <xf numFmtId="49" fontId="16" fillId="0" borderId="1" xfId="1" applyNumberFormat="1" applyFont="1" applyFill="1" applyBorder="1" applyAlignment="1">
      <alignment wrapText="1"/>
    </xf>
    <xf numFmtId="164" fontId="14" fillId="4" borderId="11" xfId="0" applyNumberFormat="1" applyFont="1" applyFill="1" applyBorder="1" applyAlignment="1">
      <alignment vertical="center"/>
    </xf>
    <xf numFmtId="164" fontId="14" fillId="2" borderId="1" xfId="1" applyNumberFormat="1" applyFont="1" applyFill="1" applyBorder="1" applyAlignment="1" applyProtection="1">
      <alignment vertical="center"/>
    </xf>
    <xf numFmtId="49" fontId="16" fillId="0" borderId="1" xfId="1" applyNumberFormat="1" applyFont="1" applyFill="1" applyBorder="1" applyAlignment="1">
      <alignment vertical="center" wrapText="1"/>
    </xf>
    <xf numFmtId="49" fontId="16" fillId="0" borderId="1" xfId="1" applyNumberFormat="1" applyFont="1" applyFill="1" applyBorder="1" applyAlignment="1">
      <alignment horizontal="left" wrapText="1"/>
    </xf>
    <xf numFmtId="164" fontId="14" fillId="0" borderId="11" xfId="1" applyNumberFormat="1" applyFont="1" applyBorder="1" applyAlignment="1" applyProtection="1">
      <alignment vertical="center"/>
    </xf>
    <xf numFmtId="164" fontId="14" fillId="0" borderId="1" xfId="1" applyNumberFormat="1" applyFont="1" applyBorder="1" applyAlignment="1">
      <alignment vertical="center"/>
    </xf>
    <xf numFmtId="164" fontId="14" fillId="0" borderId="8" xfId="1" applyNumberFormat="1" applyFont="1" applyBorder="1" applyAlignment="1" applyProtection="1">
      <alignment vertical="center"/>
    </xf>
    <xf numFmtId="164" fontId="16" fillId="4" borderId="1" xfId="0" applyNumberFormat="1" applyFont="1" applyFill="1" applyBorder="1" applyAlignment="1">
      <alignment vertical="center"/>
    </xf>
    <xf numFmtId="164" fontId="15" fillId="6" borderId="8" xfId="1" applyNumberFormat="1" applyFont="1" applyFill="1" applyBorder="1" applyAlignment="1" applyProtection="1">
      <alignment vertical="center"/>
    </xf>
    <xf numFmtId="0" fontId="15" fillId="7" borderId="13" xfId="0" applyFont="1" applyFill="1" applyBorder="1" applyAlignment="1" applyProtection="1">
      <alignment horizontal="left" wrapText="1"/>
      <protection locked="0"/>
    </xf>
    <xf numFmtId="164" fontId="15" fillId="7" borderId="8" xfId="1" applyNumberFormat="1" applyFont="1" applyFill="1" applyBorder="1" applyAlignment="1" applyProtection="1">
      <alignment vertical="center"/>
    </xf>
    <xf numFmtId="0" fontId="11" fillId="3" borderId="39" xfId="0" applyFont="1" applyFill="1" applyBorder="1" applyAlignment="1">
      <alignment horizontal="center"/>
    </xf>
    <xf numFmtId="0" fontId="19" fillId="0" borderId="9" xfId="0" applyFont="1" applyBorder="1" applyAlignment="1">
      <alignment wrapText="1"/>
    </xf>
    <xf numFmtId="164" fontId="14" fillId="0" borderId="1" xfId="1" applyNumberFormat="1" applyFont="1" applyFill="1" applyBorder="1" applyAlignment="1">
      <alignment horizontal="left" vertical="center" wrapText="1"/>
    </xf>
    <xf numFmtId="164" fontId="14" fillId="0" borderId="11" xfId="1" applyNumberFormat="1" applyFont="1" applyFill="1" applyBorder="1" applyAlignment="1">
      <alignment horizontal="left" vertical="center" wrapText="1"/>
    </xf>
    <xf numFmtId="164" fontId="14" fillId="0" borderId="8" xfId="1" applyNumberFormat="1" applyFont="1" applyFill="1" applyBorder="1" applyAlignment="1">
      <alignment horizontal="left" vertical="center" wrapText="1"/>
    </xf>
    <xf numFmtId="49" fontId="16" fillId="2" borderId="1" xfId="1" applyNumberFormat="1" applyFont="1" applyFill="1" applyBorder="1" applyAlignment="1">
      <alignment horizontal="left" wrapText="1"/>
    </xf>
    <xf numFmtId="0" fontId="15" fillId="7" borderId="1" xfId="0" applyFont="1" applyFill="1" applyBorder="1" applyAlignment="1" applyProtection="1">
      <alignment horizontal="left" wrapText="1"/>
      <protection locked="0"/>
    </xf>
    <xf numFmtId="49" fontId="16" fillId="0" borderId="1" xfId="0" applyNumberFormat="1" applyFont="1" applyBorder="1" applyAlignment="1">
      <alignment wrapText="1"/>
    </xf>
    <xf numFmtId="3" fontId="14" fillId="7" borderId="3" xfId="0" applyNumberFormat="1" applyFont="1" applyFill="1" applyBorder="1" applyAlignment="1">
      <alignment vertical="center"/>
    </xf>
    <xf numFmtId="164" fontId="14" fillId="7" borderId="3" xfId="1" applyNumberFormat="1" applyFont="1" applyFill="1" applyBorder="1" applyAlignment="1">
      <alignment vertical="center"/>
    </xf>
    <xf numFmtId="49" fontId="18" fillId="0" borderId="30" xfId="0" applyNumberFormat="1" applyFont="1" applyBorder="1" applyAlignment="1">
      <alignment horizontal="center" wrapText="1"/>
    </xf>
    <xf numFmtId="0" fontId="17" fillId="0" borderId="29" xfId="0" applyFont="1" applyBorder="1" applyAlignment="1">
      <alignment wrapText="1"/>
    </xf>
    <xf numFmtId="49" fontId="20" fillId="0" borderId="29" xfId="0" applyNumberFormat="1" applyFont="1" applyBorder="1" applyAlignment="1">
      <alignment wrapText="1"/>
    </xf>
    <xf numFmtId="164" fontId="14" fillId="4" borderId="29" xfId="0" applyNumberFormat="1" applyFont="1" applyFill="1" applyBorder="1" applyAlignment="1">
      <alignment vertical="center"/>
    </xf>
    <xf numFmtId="164" fontId="14" fillId="0" borderId="29" xfId="1" applyNumberFormat="1" applyFont="1" applyFill="1" applyBorder="1" applyAlignment="1">
      <alignment horizontal="left" vertical="center" wrapText="1"/>
    </xf>
    <xf numFmtId="164" fontId="14" fillId="0" borderId="40" xfId="1" applyNumberFormat="1" applyFont="1" applyFill="1" applyBorder="1" applyAlignment="1">
      <alignment horizontal="left" vertical="center" wrapText="1"/>
    </xf>
    <xf numFmtId="164" fontId="14" fillId="4" borderId="30" xfId="0" applyNumberFormat="1" applyFont="1" applyFill="1" applyBorder="1" applyAlignment="1">
      <alignment vertical="center"/>
    </xf>
    <xf numFmtId="3" fontId="14" fillId="0" borderId="29" xfId="0" applyNumberFormat="1" applyFont="1" applyBorder="1" applyAlignment="1">
      <alignment vertical="center"/>
    </xf>
    <xf numFmtId="3" fontId="14" fillId="0" borderId="31" xfId="0" applyNumberFormat="1" applyFont="1" applyBorder="1" applyAlignment="1">
      <alignment vertical="center"/>
    </xf>
    <xf numFmtId="164" fontId="14" fillId="0" borderId="29" xfId="1" applyNumberFormat="1" applyFont="1" applyBorder="1" applyAlignment="1">
      <alignment vertical="center"/>
    </xf>
    <xf numFmtId="164" fontId="14" fillId="0" borderId="31" xfId="1" applyNumberFormat="1" applyFont="1" applyBorder="1" applyAlignment="1">
      <alignment vertical="center"/>
    </xf>
    <xf numFmtId="0" fontId="11" fillId="2" borderId="39" xfId="0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 wrapText="1"/>
    </xf>
    <xf numFmtId="0" fontId="19" fillId="2" borderId="9" xfId="0" applyFont="1" applyFill="1" applyBorder="1" applyAlignment="1">
      <alignment wrapText="1"/>
    </xf>
    <xf numFmtId="3" fontId="14" fillId="2" borderId="1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vertical="center"/>
    </xf>
    <xf numFmtId="164" fontId="14" fillId="2" borderId="1" xfId="1" applyNumberFormat="1" applyFont="1" applyFill="1" applyBorder="1" applyAlignment="1">
      <alignment vertical="center"/>
    </xf>
    <xf numFmtId="164" fontId="14" fillId="2" borderId="3" xfId="1" applyNumberFormat="1" applyFont="1" applyFill="1" applyBorder="1" applyAlignment="1">
      <alignment vertical="center"/>
    </xf>
    <xf numFmtId="0" fontId="0" fillId="2" borderId="0" xfId="0" applyFill="1"/>
    <xf numFmtId="0" fontId="11" fillId="2" borderId="3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wrapText="1"/>
    </xf>
    <xf numFmtId="164" fontId="15" fillId="2" borderId="2" xfId="1" applyNumberFormat="1" applyFont="1" applyFill="1" applyBorder="1" applyAlignment="1" applyProtection="1">
      <alignment vertical="center"/>
    </xf>
    <xf numFmtId="164" fontId="0" fillId="2" borderId="0" xfId="0" applyNumberFormat="1" applyFill="1"/>
    <xf numFmtId="164" fontId="15" fillId="2" borderId="11" xfId="1" applyNumberFormat="1" applyFont="1" applyFill="1" applyBorder="1" applyAlignment="1" applyProtection="1">
      <alignment vertical="center"/>
    </xf>
    <xf numFmtId="164" fontId="15" fillId="2" borderId="43" xfId="1" applyNumberFormat="1" applyFont="1" applyFill="1" applyBorder="1" applyAlignment="1" applyProtection="1">
      <alignment vertical="center"/>
    </xf>
    <xf numFmtId="0" fontId="21" fillId="2" borderId="39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wrapText="1"/>
    </xf>
    <xf numFmtId="0" fontId="19" fillId="2" borderId="42" xfId="2" applyFont="1" applyFill="1" applyAlignment="1">
      <alignment wrapText="1"/>
    </xf>
    <xf numFmtId="164" fontId="17" fillId="2" borderId="1" xfId="0" applyNumberFormat="1" applyFont="1" applyFill="1" applyBorder="1" applyAlignment="1">
      <alignment vertical="center"/>
    </xf>
    <xf numFmtId="164" fontId="17" fillId="2" borderId="1" xfId="1" applyNumberFormat="1" applyFont="1" applyFill="1" applyBorder="1" applyAlignment="1" applyProtection="1">
      <alignment vertical="center"/>
    </xf>
    <xf numFmtId="164" fontId="17" fillId="2" borderId="41" xfId="1" applyNumberFormat="1" applyFont="1" applyFill="1" applyBorder="1" applyAlignment="1" applyProtection="1">
      <alignment vertical="center"/>
    </xf>
    <xf numFmtId="164" fontId="17" fillId="2" borderId="9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3" fontId="17" fillId="2" borderId="3" xfId="0" applyNumberFormat="1" applyFont="1" applyFill="1" applyBorder="1" applyAlignment="1">
      <alignment vertical="center"/>
    </xf>
    <xf numFmtId="164" fontId="17" fillId="2" borderId="2" xfId="0" applyNumberFormat="1" applyFont="1" applyFill="1" applyBorder="1" applyAlignment="1">
      <alignment vertical="center"/>
    </xf>
    <xf numFmtId="164" fontId="17" fillId="2" borderId="3" xfId="1" applyNumberFormat="1" applyFont="1" applyFill="1" applyBorder="1" applyAlignment="1">
      <alignment vertical="center"/>
    </xf>
    <xf numFmtId="0" fontId="21" fillId="3" borderId="39" xfId="0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wrapText="1"/>
      <protection locked="0"/>
    </xf>
    <xf numFmtId="164" fontId="17" fillId="4" borderId="1" xfId="0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 applyProtection="1">
      <alignment vertical="center"/>
    </xf>
    <xf numFmtId="164" fontId="17" fillId="4" borderId="2" xfId="0" applyNumberFormat="1" applyFont="1" applyFill="1" applyBorder="1" applyAlignment="1">
      <alignment vertical="center"/>
    </xf>
    <xf numFmtId="164" fontId="19" fillId="2" borderId="3" xfId="1" applyNumberFormat="1" applyFont="1" applyFill="1" applyBorder="1" applyAlignment="1" applyProtection="1">
      <alignment vertical="center"/>
    </xf>
    <xf numFmtId="164" fontId="17" fillId="2" borderId="3" xfId="1" applyNumberFormat="1" applyFont="1" applyFill="1" applyBorder="1" applyAlignment="1" applyProtection="1">
      <alignment vertical="center"/>
    </xf>
    <xf numFmtId="0" fontId="23" fillId="0" borderId="0" xfId="0" applyFont="1"/>
    <xf numFmtId="0" fontId="16" fillId="2" borderId="1" xfId="0" applyFont="1" applyFill="1" applyBorder="1" applyAlignment="1" applyProtection="1">
      <alignment wrapText="1"/>
      <protection locked="0"/>
    </xf>
    <xf numFmtId="164" fontId="16" fillId="2" borderId="1" xfId="1" applyNumberFormat="1" applyFont="1" applyFill="1" applyBorder="1" applyAlignment="1" applyProtection="1">
      <alignment vertical="center"/>
    </xf>
    <xf numFmtId="164" fontId="16" fillId="2" borderId="3" xfId="1" applyNumberFormat="1" applyFont="1" applyFill="1" applyBorder="1" applyAlignment="1" applyProtection="1">
      <alignment vertical="center"/>
    </xf>
    <xf numFmtId="0" fontId="16" fillId="0" borderId="9" xfId="0" applyFont="1" applyBorder="1" applyAlignment="1">
      <alignment wrapText="1"/>
    </xf>
    <xf numFmtId="164" fontId="16" fillId="10" borderId="1" xfId="0" applyNumberFormat="1" applyFont="1" applyFill="1" applyBorder="1" applyAlignment="1">
      <alignment vertical="center"/>
    </xf>
    <xf numFmtId="164" fontId="16" fillId="6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11" fillId="3" borderId="32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left" wrapText="1"/>
    </xf>
    <xf numFmtId="0" fontId="16" fillId="6" borderId="8" xfId="0" applyFont="1" applyFill="1" applyBorder="1" applyAlignment="1">
      <alignment horizontal="left" wrapText="1"/>
    </xf>
    <xf numFmtId="0" fontId="16" fillId="6" borderId="9" xfId="0" applyFont="1" applyFill="1" applyBorder="1" applyAlignment="1">
      <alignment horizontal="left" wrapText="1"/>
    </xf>
    <xf numFmtId="0" fontId="16" fillId="7" borderId="11" xfId="0" applyFont="1" applyFill="1" applyBorder="1" applyAlignment="1">
      <alignment horizontal="left" wrapText="1"/>
    </xf>
    <xf numFmtId="0" fontId="16" fillId="7" borderId="9" xfId="0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horizontal="left" wrapText="1"/>
    </xf>
    <xf numFmtId="0" fontId="15" fillId="7" borderId="1" xfId="0" applyFont="1" applyFill="1" applyBorder="1" applyAlignment="1" applyProtection="1">
      <alignment horizontal="left" wrapText="1"/>
      <protection locked="0"/>
    </xf>
    <xf numFmtId="0" fontId="16" fillId="7" borderId="1" xfId="0" applyFont="1" applyFill="1" applyBorder="1" applyAlignment="1">
      <alignment horizontal="left" wrapText="1"/>
    </xf>
    <xf numFmtId="0" fontId="15" fillId="7" borderId="11" xfId="0" applyFont="1" applyFill="1" applyBorder="1" applyAlignment="1" applyProtection="1">
      <alignment horizontal="left" wrapText="1"/>
      <protection locked="0"/>
    </xf>
    <xf numFmtId="0" fontId="15" fillId="7" borderId="9" xfId="0" applyFont="1" applyFill="1" applyBorder="1" applyAlignment="1" applyProtection="1">
      <alignment horizontal="left" wrapText="1"/>
      <protection locked="0"/>
    </xf>
    <xf numFmtId="0" fontId="5" fillId="8" borderId="20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216477</xdr:colOff>
      <xdr:row>0</xdr:row>
      <xdr:rowOff>190499</xdr:rowOff>
    </xdr:from>
    <xdr:to>
      <xdr:col>3</xdr:col>
      <xdr:colOff>95250</xdr:colOff>
      <xdr:row>4</xdr:row>
      <xdr:rowOff>112567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7591" y="190499"/>
          <a:ext cx="1220932" cy="805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190500</xdr:colOff>
      <xdr:row>4</xdr:row>
      <xdr:rowOff>9525</xdr:rowOff>
    </xdr:to>
    <xdr:pic>
      <xdr:nvPicPr>
        <xdr:cNvPr id="1026" name="Picture 2" descr="amblema%20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58575" y="0"/>
          <a:ext cx="80962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04"/>
  <sheetViews>
    <sheetView tabSelected="1" topLeftCell="A10" zoomScale="77" zoomScaleNormal="77" workbookViewId="0">
      <selection activeCell="G10" sqref="G10"/>
    </sheetView>
  </sheetViews>
  <sheetFormatPr defaultRowHeight="15" x14ac:dyDescent="0.25"/>
  <cols>
    <col min="1" max="1" width="5.85546875" style="6" customWidth="1"/>
    <col min="2" max="2" width="7.140625" customWidth="1"/>
    <col min="3" max="3" width="11" customWidth="1"/>
    <col min="4" max="4" width="66.85546875" customWidth="1"/>
    <col min="5" max="5" width="14.140625" customWidth="1"/>
    <col min="6" max="6" width="16.85546875" customWidth="1"/>
    <col min="7" max="7" width="12.5703125" customWidth="1"/>
    <col min="8" max="8" width="14.42578125" customWidth="1"/>
    <col min="9" max="9" width="14.140625" customWidth="1"/>
    <col min="10" max="10" width="12.28515625" customWidth="1"/>
    <col min="11" max="11" width="14.28515625" customWidth="1"/>
    <col min="12" max="12" width="14.7109375" customWidth="1"/>
    <col min="13" max="13" width="12.42578125" customWidth="1"/>
    <col min="14" max="14" width="11.42578125" customWidth="1"/>
    <col min="15" max="15" width="14.42578125" customWidth="1"/>
    <col min="16" max="16" width="11.42578125" customWidth="1"/>
    <col min="17" max="17" width="13.140625" customWidth="1"/>
  </cols>
  <sheetData>
    <row r="2" spans="1:17" ht="18.75" customHeight="1" x14ac:dyDescent="0.25">
      <c r="A2" s="7"/>
      <c r="B2" s="1"/>
      <c r="C2" s="1"/>
      <c r="D2" s="165" t="s">
        <v>2</v>
      </c>
      <c r="E2" s="165"/>
      <c r="F2" s="165"/>
      <c r="G2" s="165"/>
      <c r="H2" s="165"/>
      <c r="I2" s="165"/>
      <c r="J2" s="3"/>
      <c r="K2" s="4"/>
      <c r="L2" s="3"/>
      <c r="M2" s="5"/>
    </row>
    <row r="3" spans="1:17" ht="16.149999999999999" customHeight="1" x14ac:dyDescent="0.25">
      <c r="A3" s="7"/>
      <c r="B3" s="1"/>
      <c r="C3" s="1"/>
      <c r="D3" s="165" t="s">
        <v>3</v>
      </c>
      <c r="E3" s="165"/>
      <c r="F3" s="165"/>
      <c r="G3" s="165"/>
      <c r="H3" s="165"/>
      <c r="I3" s="165"/>
      <c r="J3" s="3"/>
      <c r="K3" s="4"/>
      <c r="L3" s="3"/>
      <c r="M3" s="5"/>
    </row>
    <row r="4" spans="1:17" ht="19.5" customHeight="1" x14ac:dyDescent="0.25">
      <c r="A4" s="7"/>
      <c r="B4" s="1"/>
      <c r="C4" s="1"/>
      <c r="D4" s="166" t="s">
        <v>76</v>
      </c>
      <c r="E4" s="166"/>
      <c r="F4" s="166"/>
      <c r="G4" s="166"/>
      <c r="H4" s="166"/>
      <c r="I4" s="166"/>
      <c r="J4" s="3"/>
      <c r="K4" s="4"/>
      <c r="L4" s="3"/>
      <c r="M4" s="5"/>
    </row>
    <row r="5" spans="1:17" ht="15.6" customHeight="1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7" ht="21.75" customHeight="1" thickBot="1" x14ac:dyDescent="0.3">
      <c r="A6" s="31"/>
      <c r="B6" s="31" t="s">
        <v>49</v>
      </c>
      <c r="C6" s="31"/>
      <c r="D6" s="3"/>
      <c r="E6" s="3"/>
      <c r="F6" s="3"/>
      <c r="G6" s="3"/>
      <c r="H6" s="3"/>
      <c r="I6" s="3"/>
      <c r="J6" s="3"/>
      <c r="K6" s="3"/>
      <c r="L6" s="3"/>
      <c r="M6" s="3"/>
      <c r="O6" t="s">
        <v>1</v>
      </c>
    </row>
    <row r="7" spans="1:17" ht="19.5" thickTop="1" thickBot="1" x14ac:dyDescent="0.3">
      <c r="A7" s="168" t="s">
        <v>4</v>
      </c>
      <c r="B7" s="170" t="s">
        <v>5</v>
      </c>
      <c r="C7" s="172" t="s">
        <v>6</v>
      </c>
      <c r="D7" s="174" t="s">
        <v>7</v>
      </c>
      <c r="E7" s="176" t="s">
        <v>74</v>
      </c>
      <c r="F7" s="176"/>
      <c r="G7" s="177"/>
      <c r="H7" s="178" t="s">
        <v>75</v>
      </c>
      <c r="I7" s="179"/>
      <c r="J7" s="179"/>
      <c r="K7" s="179"/>
      <c r="L7" s="179"/>
      <c r="M7" s="180"/>
    </row>
    <row r="8" spans="1:17" s="6" customFormat="1" ht="90" x14ac:dyDescent="0.2">
      <c r="A8" s="169"/>
      <c r="B8" s="171"/>
      <c r="C8" s="173"/>
      <c r="D8" s="175"/>
      <c r="E8" s="35" t="s">
        <v>8</v>
      </c>
      <c r="F8" s="36" t="s">
        <v>9</v>
      </c>
      <c r="G8" s="37" t="s">
        <v>53</v>
      </c>
      <c r="H8" s="38" t="s">
        <v>0</v>
      </c>
      <c r="I8" s="39" t="s">
        <v>9</v>
      </c>
      <c r="J8" s="40" t="s">
        <v>53</v>
      </c>
      <c r="K8" s="38" t="s">
        <v>0</v>
      </c>
      <c r="L8" s="39" t="s">
        <v>9</v>
      </c>
      <c r="M8" s="40" t="s">
        <v>53</v>
      </c>
    </row>
    <row r="9" spans="1:17" ht="12" customHeight="1" x14ac:dyDescent="0.3">
      <c r="A9" s="41" t="s">
        <v>10</v>
      </c>
      <c r="B9" s="42" t="s">
        <v>11</v>
      </c>
      <c r="C9" s="43" t="s">
        <v>12</v>
      </c>
      <c r="D9" s="44" t="s">
        <v>13</v>
      </c>
      <c r="E9" s="45" t="s">
        <v>14</v>
      </c>
      <c r="F9" s="45" t="s">
        <v>15</v>
      </c>
      <c r="G9" s="46" t="s">
        <v>16</v>
      </c>
      <c r="H9" s="47" t="s">
        <v>17</v>
      </c>
      <c r="I9" s="45" t="s">
        <v>18</v>
      </c>
      <c r="J9" s="48" t="s">
        <v>19</v>
      </c>
      <c r="K9" s="49" t="s">
        <v>20</v>
      </c>
      <c r="L9" s="45" t="s">
        <v>21</v>
      </c>
      <c r="M9" s="50" t="s">
        <v>22</v>
      </c>
    </row>
    <row r="10" spans="1:17" ht="24.75" customHeight="1" x14ac:dyDescent="0.3">
      <c r="A10" s="51"/>
      <c r="B10" s="186" t="s">
        <v>23</v>
      </c>
      <c r="C10" s="187"/>
      <c r="D10" s="187"/>
      <c r="E10" s="52">
        <f>SUM(F10+G10)</f>
        <v>2546294</v>
      </c>
      <c r="F10" s="53">
        <f>F11+F15+F21+F28+F73+F76+F82+F89+F80+F97</f>
        <v>2130998</v>
      </c>
      <c r="G10" s="53">
        <f>G11+G15+G21+G28+G73+G76+G82+G89+G80+G97</f>
        <v>415296</v>
      </c>
      <c r="H10" s="54">
        <f>SUM(I10+J10)</f>
        <v>2648120</v>
      </c>
      <c r="I10" s="53">
        <f>I11+I15+I21+I28+I73+I76+I82+I89+I80+I97</f>
        <v>2327710</v>
      </c>
      <c r="J10" s="53">
        <f>J11+J15+J21+J28+J73+J76+J82+J89+J80+J97</f>
        <v>320410</v>
      </c>
      <c r="K10" s="52">
        <f>SUM(L10+M10)</f>
        <v>2767622</v>
      </c>
      <c r="L10" s="53">
        <f>L11+L15+L21+L28+L73+L76+L82+L89+L80+L97</f>
        <v>2332924</v>
      </c>
      <c r="M10" s="53">
        <f>M11+M15+M21+M28+M73+M76+M82+M89+M80+M97</f>
        <v>434698</v>
      </c>
      <c r="O10" s="33"/>
      <c r="Q10" s="34"/>
    </row>
    <row r="11" spans="1:17" ht="18" customHeight="1" x14ac:dyDescent="0.3">
      <c r="A11" s="51"/>
      <c r="B11" s="188" t="s">
        <v>51</v>
      </c>
      <c r="C11" s="189"/>
      <c r="D11" s="189"/>
      <c r="E11" s="163">
        <f>F11+G11</f>
        <v>10000</v>
      </c>
      <c r="F11" s="56">
        <f>F12</f>
        <v>10000</v>
      </c>
      <c r="G11" s="57">
        <f>G12</f>
        <v>0</v>
      </c>
      <c r="H11" s="58">
        <f>I11+J11</f>
        <v>0</v>
      </c>
      <c r="I11" s="56">
        <f>I12</f>
        <v>0</v>
      </c>
      <c r="J11" s="59">
        <f>J12</f>
        <v>0</v>
      </c>
      <c r="K11" s="58">
        <f>L11+M11</f>
        <v>0</v>
      </c>
      <c r="L11" s="56">
        <f>L12</f>
        <v>0</v>
      </c>
      <c r="M11" s="59">
        <f>M12</f>
        <v>0</v>
      </c>
    </row>
    <row r="12" spans="1:17" ht="22.5" customHeight="1" x14ac:dyDescent="0.3">
      <c r="A12" s="51"/>
      <c r="B12" s="60"/>
      <c r="C12" s="192" t="s">
        <v>52</v>
      </c>
      <c r="D12" s="193"/>
      <c r="E12" s="61"/>
      <c r="F12" s="62">
        <f>SUM(F13:F14)</f>
        <v>10000</v>
      </c>
      <c r="G12" s="63">
        <f>SUM(G13:G14)</f>
        <v>0</v>
      </c>
      <c r="H12" s="64"/>
      <c r="I12" s="62">
        <f>SUM(I13:I14)</f>
        <v>0</v>
      </c>
      <c r="J12" s="62">
        <f>SUM(J13:J14)</f>
        <v>0</v>
      </c>
      <c r="K12" s="65"/>
      <c r="L12" s="62">
        <f>SUM(L13:L14)</f>
        <v>0</v>
      </c>
      <c r="M12" s="62">
        <f>SUM(M13:M14)</f>
        <v>0</v>
      </c>
      <c r="O12" s="32" t="s">
        <v>1</v>
      </c>
      <c r="Q12" s="33"/>
    </row>
    <row r="13" spans="1:17" ht="43.5" customHeight="1" x14ac:dyDescent="0.3">
      <c r="A13" s="51">
        <v>1</v>
      </c>
      <c r="B13" s="66" t="s">
        <v>24</v>
      </c>
      <c r="C13" s="67"/>
      <c r="D13" s="67"/>
      <c r="E13" s="68">
        <f t="shared" ref="E13:E14" si="0">F13+G13</f>
        <v>0</v>
      </c>
      <c r="F13" s="69">
        <v>0</v>
      </c>
      <c r="G13" s="70"/>
      <c r="H13" s="71">
        <f t="shared" ref="H13:H14" si="1">I13+J13</f>
        <v>0</v>
      </c>
      <c r="I13" s="72">
        <v>0</v>
      </c>
      <c r="J13" s="73"/>
      <c r="K13" s="74"/>
      <c r="L13" s="72"/>
      <c r="M13" s="75"/>
    </row>
    <row r="14" spans="1:17" s="131" customFormat="1" ht="64.5" customHeight="1" x14ac:dyDescent="0.3">
      <c r="A14" s="138">
        <v>2</v>
      </c>
      <c r="B14" s="139" t="s">
        <v>24</v>
      </c>
      <c r="C14" s="140"/>
      <c r="D14" s="141" t="s">
        <v>117</v>
      </c>
      <c r="E14" s="142">
        <f t="shared" si="0"/>
        <v>10000</v>
      </c>
      <c r="F14" s="143">
        <v>10000</v>
      </c>
      <c r="G14" s="144"/>
      <c r="H14" s="145">
        <f t="shared" si="1"/>
        <v>0</v>
      </c>
      <c r="I14" s="146"/>
      <c r="J14" s="147"/>
      <c r="K14" s="148"/>
      <c r="L14" s="146"/>
      <c r="M14" s="149"/>
    </row>
    <row r="15" spans="1:17" ht="20.45" customHeight="1" x14ac:dyDescent="0.3">
      <c r="A15" s="51"/>
      <c r="B15" s="188" t="s">
        <v>54</v>
      </c>
      <c r="C15" s="189"/>
      <c r="D15" s="189"/>
      <c r="E15" s="164">
        <f>F15+G15</f>
        <v>109281</v>
      </c>
      <c r="F15" s="56">
        <f>F16</f>
        <v>60000</v>
      </c>
      <c r="G15" s="57">
        <f>G16</f>
        <v>49281</v>
      </c>
      <c r="H15" s="58">
        <f>I15+J15</f>
        <v>330000</v>
      </c>
      <c r="I15" s="56">
        <f>I16</f>
        <v>255000</v>
      </c>
      <c r="J15" s="59">
        <f>J16</f>
        <v>75000</v>
      </c>
      <c r="K15" s="58">
        <f>L15+M15</f>
        <v>127924</v>
      </c>
      <c r="L15" s="56">
        <f>L16</f>
        <v>127924</v>
      </c>
      <c r="M15" s="59">
        <f>M16</f>
        <v>0</v>
      </c>
      <c r="Q15" s="34"/>
    </row>
    <row r="16" spans="1:17" ht="20.45" customHeight="1" x14ac:dyDescent="0.3">
      <c r="A16" s="51"/>
      <c r="B16" s="60"/>
      <c r="C16" s="192" t="s">
        <v>55</v>
      </c>
      <c r="D16" s="193"/>
      <c r="E16" s="76"/>
      <c r="F16" s="62">
        <f>SUM(F17:F20)</f>
        <v>60000</v>
      </c>
      <c r="G16" s="77">
        <f>SUM(G17:G20)</f>
        <v>49281</v>
      </c>
      <c r="H16" s="65"/>
      <c r="I16" s="62">
        <f>SUM(I17:I20)</f>
        <v>255000</v>
      </c>
      <c r="J16" s="78">
        <f>SUM(J17:J20)</f>
        <v>75000</v>
      </c>
      <c r="K16" s="65"/>
      <c r="L16" s="62">
        <f>SUM(L17:L20)</f>
        <v>127924</v>
      </c>
      <c r="M16" s="78">
        <f>SUM(M17:M20)</f>
        <v>0</v>
      </c>
    </row>
    <row r="17" spans="1:16" ht="38.25" customHeight="1" x14ac:dyDescent="0.3">
      <c r="A17" s="51">
        <v>3</v>
      </c>
      <c r="B17" s="66" t="s">
        <v>50</v>
      </c>
      <c r="C17" s="79"/>
      <c r="D17" s="67" t="s">
        <v>77</v>
      </c>
      <c r="E17" s="68">
        <f>F17+G17</f>
        <v>29281</v>
      </c>
      <c r="F17" s="69">
        <v>0</v>
      </c>
      <c r="G17" s="80">
        <v>29281</v>
      </c>
      <c r="H17" s="74">
        <f>I17+J17</f>
        <v>95000</v>
      </c>
      <c r="I17" s="72">
        <v>80000</v>
      </c>
      <c r="J17" s="73">
        <v>15000</v>
      </c>
      <c r="K17" s="74">
        <f>L17+M17</f>
        <v>50000</v>
      </c>
      <c r="L17" s="72">
        <v>50000</v>
      </c>
      <c r="M17" s="75"/>
      <c r="O17" s="32"/>
    </row>
    <row r="18" spans="1:16" ht="54.75" customHeight="1" x14ac:dyDescent="0.3">
      <c r="A18" s="51">
        <v>4</v>
      </c>
      <c r="B18" s="66" t="s">
        <v>50</v>
      </c>
      <c r="C18" s="79"/>
      <c r="D18" s="67" t="s">
        <v>129</v>
      </c>
      <c r="E18" s="68">
        <f t="shared" ref="E18:E19" si="2">F18+G18</f>
        <v>40000</v>
      </c>
      <c r="F18" s="69">
        <v>20000</v>
      </c>
      <c r="G18" s="80">
        <v>20000</v>
      </c>
      <c r="H18" s="74">
        <f t="shared" ref="H18:H19" si="3">I18+J18</f>
        <v>140000</v>
      </c>
      <c r="I18" s="72">
        <v>80000</v>
      </c>
      <c r="J18" s="73">
        <v>60000</v>
      </c>
      <c r="K18" s="74">
        <f t="shared" ref="K18:K19" si="4">L18+M18</f>
        <v>0</v>
      </c>
      <c r="L18" s="72"/>
      <c r="M18" s="81"/>
    </row>
    <row r="19" spans="1:16" ht="41.25" customHeight="1" x14ac:dyDescent="0.3">
      <c r="A19" s="51">
        <v>5</v>
      </c>
      <c r="B19" s="66" t="s">
        <v>50</v>
      </c>
      <c r="C19" s="79"/>
      <c r="D19" s="67" t="s">
        <v>118</v>
      </c>
      <c r="E19" s="68">
        <f t="shared" si="2"/>
        <v>10000</v>
      </c>
      <c r="F19" s="69">
        <v>10000</v>
      </c>
      <c r="G19" s="80"/>
      <c r="H19" s="74">
        <f t="shared" si="3"/>
        <v>95000</v>
      </c>
      <c r="I19" s="72">
        <v>95000</v>
      </c>
      <c r="J19" s="73"/>
      <c r="K19" s="74">
        <f t="shared" si="4"/>
        <v>77924</v>
      </c>
      <c r="L19" s="72">
        <v>77924</v>
      </c>
      <c r="M19" s="82"/>
      <c r="O19" s="32"/>
    </row>
    <row r="20" spans="1:16" s="158" customFormat="1" ht="48" customHeight="1" x14ac:dyDescent="0.3">
      <c r="A20" s="51">
        <v>6</v>
      </c>
      <c r="B20" s="66" t="s">
        <v>50</v>
      </c>
      <c r="C20" s="67">
        <v>55161</v>
      </c>
      <c r="D20" s="67" t="s">
        <v>130</v>
      </c>
      <c r="E20" s="68">
        <f>F20+G20</f>
        <v>30000</v>
      </c>
      <c r="F20" s="69">
        <v>30000</v>
      </c>
      <c r="G20" s="80"/>
      <c r="H20" s="74">
        <f>I20+J20</f>
        <v>0</v>
      </c>
      <c r="I20" s="72"/>
      <c r="J20" s="73"/>
      <c r="K20" s="74">
        <f>L20+M20</f>
        <v>0</v>
      </c>
      <c r="L20" s="72"/>
      <c r="M20" s="82"/>
    </row>
    <row r="21" spans="1:16" ht="24" customHeight="1" x14ac:dyDescent="0.3">
      <c r="A21" s="51"/>
      <c r="B21" s="188" t="s">
        <v>56</v>
      </c>
      <c r="C21" s="189"/>
      <c r="D21" s="189"/>
      <c r="E21" s="98">
        <f>F21+G21</f>
        <v>192094</v>
      </c>
      <c r="F21" s="56">
        <f>F22</f>
        <v>167094</v>
      </c>
      <c r="G21" s="57">
        <f>G22</f>
        <v>25000</v>
      </c>
      <c r="H21" s="58">
        <f>I21+J21</f>
        <v>145000</v>
      </c>
      <c r="I21" s="56">
        <f>I22</f>
        <v>145000</v>
      </c>
      <c r="J21" s="59">
        <f>J22</f>
        <v>0</v>
      </c>
      <c r="K21" s="58">
        <f>L21+M21</f>
        <v>0</v>
      </c>
      <c r="L21" s="56">
        <f>L22</f>
        <v>0</v>
      </c>
      <c r="M21" s="83">
        <f>M22</f>
        <v>0</v>
      </c>
    </row>
    <row r="22" spans="1:16" ht="79.5" customHeight="1" x14ac:dyDescent="0.3">
      <c r="A22" s="51"/>
      <c r="B22" s="60"/>
      <c r="C22" s="84" t="s">
        <v>57</v>
      </c>
      <c r="D22" s="84"/>
      <c r="E22" s="62">
        <f>SUM(E23:E27)</f>
        <v>192094</v>
      </c>
      <c r="F22" s="62">
        <f>SUM(F23:F27)</f>
        <v>167094</v>
      </c>
      <c r="G22" s="62">
        <f>SUM(G23:G27)</f>
        <v>25000</v>
      </c>
      <c r="H22" s="65"/>
      <c r="I22" s="62">
        <f>SUM(I25:I27)</f>
        <v>145000</v>
      </c>
      <c r="J22" s="62">
        <f>SUM(J25:J27)</f>
        <v>0</v>
      </c>
      <c r="K22" s="65"/>
      <c r="L22" s="62">
        <f>SUM(L25:L27)</f>
        <v>0</v>
      </c>
      <c r="M22" s="63">
        <f>SUM(M25:M27)</f>
        <v>0</v>
      </c>
      <c r="O22" s="32"/>
    </row>
    <row r="23" spans="1:16" s="131" customFormat="1" ht="79.5" customHeight="1" x14ac:dyDescent="0.3">
      <c r="A23" s="132"/>
      <c r="B23" s="133"/>
      <c r="C23" s="85">
        <v>55127</v>
      </c>
      <c r="D23" s="85" t="s">
        <v>78</v>
      </c>
      <c r="E23" s="68">
        <f t="shared" ref="E23:E27" si="5">F23+G23</f>
        <v>10000</v>
      </c>
      <c r="F23" s="86">
        <v>10000</v>
      </c>
      <c r="G23" s="86"/>
      <c r="H23" s="134"/>
      <c r="I23" s="86"/>
      <c r="J23" s="136"/>
      <c r="K23" s="134"/>
      <c r="L23" s="86"/>
      <c r="M23" s="137"/>
      <c r="O23" s="135"/>
    </row>
    <row r="24" spans="1:16" s="131" customFormat="1" ht="79.5" customHeight="1" x14ac:dyDescent="0.3">
      <c r="A24" s="132"/>
      <c r="B24" s="133"/>
      <c r="C24" s="85">
        <v>55124</v>
      </c>
      <c r="D24" s="85" t="s">
        <v>79</v>
      </c>
      <c r="E24" s="68">
        <f t="shared" si="5"/>
        <v>13094</v>
      </c>
      <c r="F24" s="86">
        <v>13094</v>
      </c>
      <c r="G24" s="86"/>
      <c r="H24" s="134"/>
      <c r="I24" s="86"/>
      <c r="J24" s="136"/>
      <c r="K24" s="134"/>
      <c r="L24" s="86"/>
      <c r="M24" s="137"/>
      <c r="O24" s="135"/>
    </row>
    <row r="25" spans="1:16" ht="39.75" customHeight="1" x14ac:dyDescent="0.3">
      <c r="A25" s="51">
        <v>7</v>
      </c>
      <c r="B25" s="66" t="s">
        <v>58</v>
      </c>
      <c r="C25" s="85"/>
      <c r="D25" s="85" t="s">
        <v>119</v>
      </c>
      <c r="E25" s="68">
        <f t="shared" si="5"/>
        <v>15000</v>
      </c>
      <c r="F25" s="86"/>
      <c r="G25" s="87">
        <v>15000</v>
      </c>
      <c r="H25" s="74">
        <f t="shared" ref="H25:H27" si="6">I25+J25</f>
        <v>45000</v>
      </c>
      <c r="I25" s="86">
        <v>45000</v>
      </c>
      <c r="J25" s="88"/>
      <c r="K25" s="74">
        <f t="shared" ref="K25:K27" si="7">L25+M25</f>
        <v>0</v>
      </c>
      <c r="L25" s="87"/>
      <c r="M25" s="81"/>
      <c r="O25" s="32"/>
      <c r="P25">
        <v>1</v>
      </c>
    </row>
    <row r="26" spans="1:16" s="158" customFormat="1" ht="37.5" customHeight="1" x14ac:dyDescent="0.3">
      <c r="A26" s="51">
        <v>8</v>
      </c>
      <c r="B26" s="66" t="s">
        <v>58</v>
      </c>
      <c r="C26" s="159"/>
      <c r="D26" s="159" t="s">
        <v>120</v>
      </c>
      <c r="E26" s="68">
        <f t="shared" si="5"/>
        <v>20000</v>
      </c>
      <c r="F26" s="160">
        <v>10000</v>
      </c>
      <c r="G26" s="87">
        <v>10000</v>
      </c>
      <c r="H26" s="74">
        <f t="shared" si="6"/>
        <v>100000</v>
      </c>
      <c r="I26" s="160">
        <v>100000</v>
      </c>
      <c r="J26" s="161"/>
      <c r="K26" s="74">
        <f t="shared" si="7"/>
        <v>0</v>
      </c>
      <c r="L26" s="87"/>
      <c r="M26" s="82"/>
    </row>
    <row r="27" spans="1:16" ht="60.75" customHeight="1" x14ac:dyDescent="0.3">
      <c r="A27" s="150">
        <v>9</v>
      </c>
      <c r="B27" s="151" t="s">
        <v>58</v>
      </c>
      <c r="C27" s="152">
        <v>55125</v>
      </c>
      <c r="D27" s="152" t="s">
        <v>131</v>
      </c>
      <c r="E27" s="153">
        <f t="shared" si="5"/>
        <v>134000</v>
      </c>
      <c r="F27" s="154">
        <v>134000</v>
      </c>
      <c r="G27" s="142"/>
      <c r="H27" s="155">
        <f t="shared" si="6"/>
        <v>0</v>
      </c>
      <c r="I27" s="143"/>
      <c r="J27" s="156"/>
      <c r="K27" s="155">
        <f t="shared" si="7"/>
        <v>0</v>
      </c>
      <c r="L27" s="142"/>
      <c r="M27" s="157"/>
    </row>
    <row r="28" spans="1:16" ht="19.5" customHeight="1" x14ac:dyDescent="0.3">
      <c r="A28" s="51"/>
      <c r="B28" s="188" t="s">
        <v>59</v>
      </c>
      <c r="C28" s="189"/>
      <c r="D28" s="189"/>
      <c r="E28" s="98">
        <f>F28+G28</f>
        <v>1916065</v>
      </c>
      <c r="F28" s="56">
        <f>F29</f>
        <v>1625050</v>
      </c>
      <c r="G28" s="57">
        <f>G29</f>
        <v>291015</v>
      </c>
      <c r="H28" s="58">
        <f>I28+J28</f>
        <v>1858120</v>
      </c>
      <c r="I28" s="56">
        <f>I29</f>
        <v>1687710</v>
      </c>
      <c r="J28" s="59">
        <f>J29</f>
        <v>170410</v>
      </c>
      <c r="K28" s="58">
        <f>L28+M28</f>
        <v>2564698</v>
      </c>
      <c r="L28" s="56">
        <f>L29</f>
        <v>2130000</v>
      </c>
      <c r="M28" s="59">
        <f>M29</f>
        <v>434698</v>
      </c>
    </row>
    <row r="29" spans="1:16" ht="18.75" customHeight="1" x14ac:dyDescent="0.3">
      <c r="A29" s="51"/>
      <c r="B29" s="60"/>
      <c r="C29" s="190" t="s">
        <v>60</v>
      </c>
      <c r="D29" s="190"/>
      <c r="E29" s="55"/>
      <c r="F29" s="62">
        <f>SUM(F30:F72)</f>
        <v>1625050</v>
      </c>
      <c r="G29" s="77">
        <f>SUM(G30:G72)</f>
        <v>291015</v>
      </c>
      <c r="H29" s="65"/>
      <c r="I29" s="62">
        <f>SUM(I30:I72)</f>
        <v>1687710</v>
      </c>
      <c r="J29" s="78">
        <f>SUM(J30:J72)</f>
        <v>170410</v>
      </c>
      <c r="K29" s="65"/>
      <c r="L29" s="62">
        <f>SUM(L30:L72)</f>
        <v>2130000</v>
      </c>
      <c r="M29" s="59">
        <f>M50</f>
        <v>434698</v>
      </c>
    </row>
    <row r="30" spans="1:16" ht="53.25" customHeight="1" x14ac:dyDescent="0.3">
      <c r="A30" s="51">
        <v>10</v>
      </c>
      <c r="B30" s="89" t="s">
        <v>61</v>
      </c>
      <c r="C30" s="79"/>
      <c r="D30" s="90" t="s">
        <v>132</v>
      </c>
      <c r="E30" s="91">
        <f t="shared" ref="E30:E73" si="8">F30+G30</f>
        <v>10000</v>
      </c>
      <c r="F30" s="92">
        <v>10000</v>
      </c>
      <c r="G30" s="80"/>
      <c r="H30" s="74">
        <f t="shared" ref="H30:H72" si="9">I30+J30</f>
        <v>80000</v>
      </c>
      <c r="I30" s="92">
        <v>80000</v>
      </c>
      <c r="J30" s="73"/>
      <c r="K30" s="74">
        <f t="shared" ref="K30:K72" si="10">L30+M30</f>
        <v>100000</v>
      </c>
      <c r="L30" s="92">
        <v>100000</v>
      </c>
      <c r="M30" s="81"/>
    </row>
    <row r="31" spans="1:16" ht="42.75" customHeight="1" x14ac:dyDescent="0.3">
      <c r="A31" s="51">
        <v>11</v>
      </c>
      <c r="B31" s="89" t="s">
        <v>61</v>
      </c>
      <c r="C31" s="79"/>
      <c r="D31" s="90" t="s">
        <v>80</v>
      </c>
      <c r="E31" s="91">
        <f t="shared" si="8"/>
        <v>10000</v>
      </c>
      <c r="F31" s="92">
        <v>10000</v>
      </c>
      <c r="G31" s="80"/>
      <c r="H31" s="74">
        <f t="shared" si="9"/>
        <v>80000</v>
      </c>
      <c r="I31" s="92">
        <v>80000</v>
      </c>
      <c r="J31" s="73"/>
      <c r="K31" s="74">
        <f t="shared" si="10"/>
        <v>40000</v>
      </c>
      <c r="L31" s="92">
        <v>40000</v>
      </c>
      <c r="M31" s="82"/>
    </row>
    <row r="32" spans="1:16" ht="43.5" customHeight="1" x14ac:dyDescent="0.3">
      <c r="A32" s="51">
        <v>12</v>
      </c>
      <c r="B32" s="89" t="s">
        <v>61</v>
      </c>
      <c r="C32" s="79">
        <v>53557</v>
      </c>
      <c r="D32" s="90" t="s">
        <v>128</v>
      </c>
      <c r="E32" s="91">
        <f t="shared" si="8"/>
        <v>262957</v>
      </c>
      <c r="F32" s="92">
        <f>57957+5000</f>
        <v>62957</v>
      </c>
      <c r="G32" s="80">
        <v>200000</v>
      </c>
      <c r="H32" s="74">
        <f t="shared" si="9"/>
        <v>268120</v>
      </c>
      <c r="I32" s="92">
        <f>294814-47104</f>
        <v>247710</v>
      </c>
      <c r="J32" s="73">
        <v>20410</v>
      </c>
      <c r="K32" s="74">
        <f t="shared" si="10"/>
        <v>300000</v>
      </c>
      <c r="L32" s="92">
        <v>300000</v>
      </c>
      <c r="M32" s="82"/>
    </row>
    <row r="33" spans="1:13" ht="57.75" customHeight="1" x14ac:dyDescent="0.3">
      <c r="A33" s="51">
        <v>13</v>
      </c>
      <c r="B33" s="89" t="s">
        <v>61</v>
      </c>
      <c r="C33" s="79"/>
      <c r="D33" s="90" t="s">
        <v>133</v>
      </c>
      <c r="E33" s="91">
        <f t="shared" si="8"/>
        <v>10000</v>
      </c>
      <c r="F33" s="92">
        <v>10000</v>
      </c>
      <c r="G33" s="80"/>
      <c r="H33" s="74">
        <f t="shared" si="9"/>
        <v>80000</v>
      </c>
      <c r="I33" s="92">
        <v>80000</v>
      </c>
      <c r="J33" s="73"/>
      <c r="K33" s="74">
        <f t="shared" si="10"/>
        <v>100000</v>
      </c>
      <c r="L33" s="92">
        <v>100000</v>
      </c>
      <c r="M33" s="82"/>
    </row>
    <row r="34" spans="1:13" ht="48.75" customHeight="1" x14ac:dyDescent="0.3">
      <c r="A34" s="51">
        <v>15</v>
      </c>
      <c r="B34" s="89" t="s">
        <v>61</v>
      </c>
      <c r="C34" s="79"/>
      <c r="D34" s="90" t="s">
        <v>121</v>
      </c>
      <c r="E34" s="91">
        <f t="shared" si="8"/>
        <v>10000</v>
      </c>
      <c r="F34" s="92">
        <v>10000</v>
      </c>
      <c r="G34" s="80"/>
      <c r="H34" s="74">
        <f t="shared" si="9"/>
        <v>60000</v>
      </c>
      <c r="I34" s="92">
        <v>60000</v>
      </c>
      <c r="J34" s="73"/>
      <c r="K34" s="74">
        <f t="shared" si="10"/>
        <v>100000</v>
      </c>
      <c r="L34" s="92">
        <v>100000</v>
      </c>
      <c r="M34" s="82"/>
    </row>
    <row r="35" spans="1:13" ht="42.75" customHeight="1" x14ac:dyDescent="0.3">
      <c r="A35" s="51">
        <v>16</v>
      </c>
      <c r="B35" s="89" t="s">
        <v>61</v>
      </c>
      <c r="C35" s="79"/>
      <c r="D35" s="90" t="s">
        <v>82</v>
      </c>
      <c r="E35" s="91">
        <f t="shared" si="8"/>
        <v>10000</v>
      </c>
      <c r="F35" s="92">
        <v>10000</v>
      </c>
      <c r="G35" s="80"/>
      <c r="H35" s="74">
        <f t="shared" si="9"/>
        <v>80000</v>
      </c>
      <c r="I35" s="92">
        <v>80000</v>
      </c>
      <c r="J35" s="73"/>
      <c r="K35" s="74">
        <f t="shared" si="10"/>
        <v>50000</v>
      </c>
      <c r="L35" s="92">
        <v>50000</v>
      </c>
      <c r="M35" s="82"/>
    </row>
    <row r="36" spans="1:13" ht="69.75" customHeight="1" x14ac:dyDescent="0.3">
      <c r="A36" s="51">
        <v>17</v>
      </c>
      <c r="B36" s="89" t="s">
        <v>61</v>
      </c>
      <c r="C36" s="79"/>
      <c r="D36" s="90" t="s">
        <v>83</v>
      </c>
      <c r="E36" s="91">
        <f t="shared" si="8"/>
        <v>10000</v>
      </c>
      <c r="F36" s="92">
        <v>10000</v>
      </c>
      <c r="G36" s="80"/>
      <c r="H36" s="74">
        <f t="shared" si="9"/>
        <v>80000</v>
      </c>
      <c r="I36" s="92">
        <v>80000</v>
      </c>
      <c r="J36" s="73"/>
      <c r="K36" s="74">
        <f t="shared" si="10"/>
        <v>80000</v>
      </c>
      <c r="L36" s="92">
        <v>80000</v>
      </c>
      <c r="M36" s="82"/>
    </row>
    <row r="37" spans="1:13" ht="95.25" customHeight="1" x14ac:dyDescent="0.3">
      <c r="A37" s="51">
        <v>18</v>
      </c>
      <c r="B37" s="89" t="s">
        <v>61</v>
      </c>
      <c r="C37" s="79"/>
      <c r="D37" s="90" t="s">
        <v>122</v>
      </c>
      <c r="E37" s="91">
        <f t="shared" si="8"/>
        <v>10000</v>
      </c>
      <c r="F37" s="92">
        <v>10000</v>
      </c>
      <c r="G37" s="80"/>
      <c r="H37" s="74">
        <f t="shared" si="9"/>
        <v>80000</v>
      </c>
      <c r="I37" s="92">
        <v>80000</v>
      </c>
      <c r="J37" s="73"/>
      <c r="K37" s="74">
        <f t="shared" si="10"/>
        <v>100000</v>
      </c>
      <c r="L37" s="92">
        <v>100000</v>
      </c>
      <c r="M37" s="82"/>
    </row>
    <row r="38" spans="1:13" ht="73.5" customHeight="1" x14ac:dyDescent="0.3">
      <c r="A38" s="51">
        <v>19</v>
      </c>
      <c r="B38" s="89" t="s">
        <v>61</v>
      </c>
      <c r="C38" s="79"/>
      <c r="D38" s="93" t="s">
        <v>134</v>
      </c>
      <c r="E38" s="91">
        <f t="shared" si="8"/>
        <v>10000</v>
      </c>
      <c r="F38" s="92">
        <v>10000</v>
      </c>
      <c r="G38" s="80"/>
      <c r="H38" s="74">
        <f t="shared" si="9"/>
        <v>80000</v>
      </c>
      <c r="I38" s="92">
        <v>80000</v>
      </c>
      <c r="J38" s="73"/>
      <c r="K38" s="74">
        <f t="shared" si="10"/>
        <v>100000</v>
      </c>
      <c r="L38" s="92">
        <v>100000</v>
      </c>
      <c r="M38" s="82"/>
    </row>
    <row r="39" spans="1:13" ht="66.75" customHeight="1" x14ac:dyDescent="0.3">
      <c r="A39" s="51">
        <v>20</v>
      </c>
      <c r="B39" s="89" t="s">
        <v>61</v>
      </c>
      <c r="C39" s="79"/>
      <c r="D39" s="90" t="s">
        <v>135</v>
      </c>
      <c r="E39" s="91">
        <f t="shared" si="8"/>
        <v>10000</v>
      </c>
      <c r="F39" s="92">
        <v>10000</v>
      </c>
      <c r="G39" s="80"/>
      <c r="H39" s="74">
        <f t="shared" si="9"/>
        <v>50000</v>
      </c>
      <c r="I39" s="92">
        <v>50000</v>
      </c>
      <c r="J39" s="73"/>
      <c r="K39" s="74">
        <f t="shared" si="10"/>
        <v>80000</v>
      </c>
      <c r="L39" s="92">
        <v>80000</v>
      </c>
      <c r="M39" s="82"/>
    </row>
    <row r="40" spans="1:13" ht="77.25" customHeight="1" x14ac:dyDescent="0.3">
      <c r="A40" s="51">
        <v>21</v>
      </c>
      <c r="B40" s="89" t="s">
        <v>61</v>
      </c>
      <c r="C40" s="79"/>
      <c r="D40" s="90" t="s">
        <v>136</v>
      </c>
      <c r="E40" s="91">
        <f t="shared" si="8"/>
        <v>10000</v>
      </c>
      <c r="F40" s="92">
        <v>10000</v>
      </c>
      <c r="G40" s="80"/>
      <c r="H40" s="74">
        <f t="shared" si="9"/>
        <v>80000</v>
      </c>
      <c r="I40" s="92">
        <v>80000</v>
      </c>
      <c r="J40" s="73"/>
      <c r="K40" s="74">
        <f t="shared" si="10"/>
        <v>120000</v>
      </c>
      <c r="L40" s="92">
        <v>120000</v>
      </c>
      <c r="M40" s="82"/>
    </row>
    <row r="41" spans="1:13" ht="62.25" customHeight="1" x14ac:dyDescent="0.3">
      <c r="A41" s="51">
        <v>22</v>
      </c>
      <c r="B41" s="89" t="s">
        <v>61</v>
      </c>
      <c r="C41" s="79"/>
      <c r="D41" s="90" t="s">
        <v>137</v>
      </c>
      <c r="E41" s="91">
        <f t="shared" si="8"/>
        <v>10000</v>
      </c>
      <c r="F41" s="92">
        <v>10000</v>
      </c>
      <c r="G41" s="80"/>
      <c r="H41" s="74">
        <f t="shared" si="9"/>
        <v>70000</v>
      </c>
      <c r="I41" s="92">
        <v>70000</v>
      </c>
      <c r="J41" s="73"/>
      <c r="K41" s="74">
        <f t="shared" si="10"/>
        <v>120000</v>
      </c>
      <c r="L41" s="92">
        <v>120000</v>
      </c>
      <c r="M41" s="82"/>
    </row>
    <row r="42" spans="1:13" ht="47.25" customHeight="1" x14ac:dyDescent="0.3">
      <c r="A42" s="51">
        <v>23</v>
      </c>
      <c r="B42" s="89" t="s">
        <v>61</v>
      </c>
      <c r="C42" s="79"/>
      <c r="D42" s="90" t="s">
        <v>138</v>
      </c>
      <c r="E42" s="91">
        <f t="shared" si="8"/>
        <v>10000</v>
      </c>
      <c r="F42" s="92">
        <v>10000</v>
      </c>
      <c r="G42" s="80"/>
      <c r="H42" s="74">
        <f t="shared" si="9"/>
        <v>70000</v>
      </c>
      <c r="I42" s="92">
        <v>70000</v>
      </c>
      <c r="J42" s="73"/>
      <c r="K42" s="74">
        <f t="shared" si="10"/>
        <v>120000</v>
      </c>
      <c r="L42" s="92">
        <v>120000</v>
      </c>
      <c r="M42" s="82"/>
    </row>
    <row r="43" spans="1:13" ht="44.25" customHeight="1" x14ac:dyDescent="0.3">
      <c r="A43" s="51">
        <v>24</v>
      </c>
      <c r="B43" s="89" t="s">
        <v>61</v>
      </c>
      <c r="C43" s="79"/>
      <c r="D43" s="90" t="s">
        <v>84</v>
      </c>
      <c r="E43" s="91">
        <f t="shared" si="8"/>
        <v>10000</v>
      </c>
      <c r="F43" s="92">
        <v>10000</v>
      </c>
      <c r="G43" s="80"/>
      <c r="H43" s="74">
        <f t="shared" si="9"/>
        <v>70000</v>
      </c>
      <c r="I43" s="92">
        <v>70000</v>
      </c>
      <c r="J43" s="73"/>
      <c r="K43" s="74">
        <f t="shared" si="10"/>
        <v>120000</v>
      </c>
      <c r="L43" s="92">
        <v>120000</v>
      </c>
      <c r="M43" s="82"/>
    </row>
    <row r="44" spans="1:13" ht="59.25" customHeight="1" x14ac:dyDescent="0.3">
      <c r="A44" s="51">
        <v>25</v>
      </c>
      <c r="B44" s="89" t="s">
        <v>61</v>
      </c>
      <c r="C44" s="79"/>
      <c r="D44" s="90" t="s">
        <v>85</v>
      </c>
      <c r="E44" s="91">
        <f t="shared" si="8"/>
        <v>10000</v>
      </c>
      <c r="F44" s="92">
        <v>10000</v>
      </c>
      <c r="G44" s="80"/>
      <c r="H44" s="74">
        <f t="shared" si="9"/>
        <v>80000</v>
      </c>
      <c r="I44" s="92">
        <v>80000</v>
      </c>
      <c r="J44" s="73"/>
      <c r="K44" s="74">
        <f t="shared" si="10"/>
        <v>80000</v>
      </c>
      <c r="L44" s="92">
        <v>80000</v>
      </c>
      <c r="M44" s="82"/>
    </row>
    <row r="45" spans="1:13" ht="27.75" customHeight="1" x14ac:dyDescent="0.3">
      <c r="A45" s="51">
        <v>26</v>
      </c>
      <c r="B45" s="89" t="s">
        <v>61</v>
      </c>
      <c r="C45" s="79"/>
      <c r="D45" s="90" t="s">
        <v>139</v>
      </c>
      <c r="E45" s="91">
        <f t="shared" si="8"/>
        <v>10000</v>
      </c>
      <c r="F45" s="92">
        <v>0</v>
      </c>
      <c r="G45" s="80">
        <v>10000</v>
      </c>
      <c r="H45" s="74">
        <f t="shared" si="9"/>
        <v>30000</v>
      </c>
      <c r="I45" s="92">
        <v>30000</v>
      </c>
      <c r="J45" s="73"/>
      <c r="K45" s="74">
        <f t="shared" si="10"/>
        <v>80000</v>
      </c>
      <c r="L45" s="92">
        <v>80000</v>
      </c>
      <c r="M45" s="82"/>
    </row>
    <row r="46" spans="1:13" ht="47.25" customHeight="1" x14ac:dyDescent="0.3">
      <c r="A46" s="51">
        <v>27</v>
      </c>
      <c r="B46" s="89" t="s">
        <v>61</v>
      </c>
      <c r="C46" s="79"/>
      <c r="D46" s="90" t="s">
        <v>123</v>
      </c>
      <c r="E46" s="91">
        <f t="shared" si="8"/>
        <v>10000</v>
      </c>
      <c r="F46" s="92">
        <v>5000</v>
      </c>
      <c r="G46" s="80">
        <v>5000</v>
      </c>
      <c r="H46" s="74">
        <f t="shared" si="9"/>
        <v>60000</v>
      </c>
      <c r="I46" s="92">
        <v>60000</v>
      </c>
      <c r="J46" s="73"/>
      <c r="K46" s="74">
        <f t="shared" si="10"/>
        <v>60000</v>
      </c>
      <c r="L46" s="92">
        <v>60000</v>
      </c>
      <c r="M46" s="82"/>
    </row>
    <row r="47" spans="1:13" ht="48.75" customHeight="1" x14ac:dyDescent="0.3">
      <c r="A47" s="51">
        <v>28</v>
      </c>
      <c r="B47" s="89" t="s">
        <v>61</v>
      </c>
      <c r="C47" s="79"/>
      <c r="D47" s="90" t="s">
        <v>140</v>
      </c>
      <c r="E47" s="91">
        <f t="shared" si="8"/>
        <v>10000</v>
      </c>
      <c r="F47" s="92">
        <v>10000</v>
      </c>
      <c r="G47" s="80"/>
      <c r="H47" s="74">
        <f t="shared" si="9"/>
        <v>70000</v>
      </c>
      <c r="I47" s="92">
        <v>70000</v>
      </c>
      <c r="J47" s="73"/>
      <c r="K47" s="74">
        <f t="shared" si="10"/>
        <v>80000</v>
      </c>
      <c r="L47" s="92">
        <v>80000</v>
      </c>
      <c r="M47" s="82"/>
    </row>
    <row r="48" spans="1:13" ht="61.5" customHeight="1" x14ac:dyDescent="0.3">
      <c r="A48" s="51">
        <v>29</v>
      </c>
      <c r="B48" s="89" t="s">
        <v>61</v>
      </c>
      <c r="C48" s="79"/>
      <c r="D48" s="90" t="s">
        <v>86</v>
      </c>
      <c r="E48" s="91">
        <f t="shared" si="8"/>
        <v>10000</v>
      </c>
      <c r="F48" s="92">
        <v>10000</v>
      </c>
      <c r="G48" s="80"/>
      <c r="H48" s="74">
        <f t="shared" si="9"/>
        <v>60000</v>
      </c>
      <c r="I48" s="92">
        <v>60000</v>
      </c>
      <c r="J48" s="73"/>
      <c r="K48" s="74">
        <f t="shared" si="10"/>
        <v>80000</v>
      </c>
      <c r="L48" s="92">
        <v>80000</v>
      </c>
      <c r="M48" s="82"/>
    </row>
    <row r="49" spans="1:13" ht="63" customHeight="1" x14ac:dyDescent="0.3">
      <c r="A49" s="51">
        <v>30</v>
      </c>
      <c r="B49" s="89" t="s">
        <v>61</v>
      </c>
      <c r="C49" s="79"/>
      <c r="D49" s="90" t="s">
        <v>87</v>
      </c>
      <c r="E49" s="91">
        <f t="shared" si="8"/>
        <v>10000</v>
      </c>
      <c r="F49" s="92">
        <v>10000</v>
      </c>
      <c r="G49" s="80"/>
      <c r="H49" s="74">
        <f t="shared" si="9"/>
        <v>70000</v>
      </c>
      <c r="I49" s="92">
        <v>70000</v>
      </c>
      <c r="J49" s="73"/>
      <c r="K49" s="74">
        <f t="shared" si="10"/>
        <v>80000</v>
      </c>
      <c r="L49" s="92">
        <v>80000</v>
      </c>
      <c r="M49" s="82"/>
    </row>
    <row r="50" spans="1:13" ht="34.5" customHeight="1" x14ac:dyDescent="0.3">
      <c r="A50" s="51">
        <v>31</v>
      </c>
      <c r="B50" s="89" t="s">
        <v>61</v>
      </c>
      <c r="C50" s="79">
        <v>53720</v>
      </c>
      <c r="D50" s="90" t="s">
        <v>88</v>
      </c>
      <c r="E50" s="91">
        <f t="shared" si="8"/>
        <v>60000</v>
      </c>
      <c r="F50" s="92"/>
      <c r="G50" s="80">
        <v>60000</v>
      </c>
      <c r="H50" s="74">
        <f t="shared" si="9"/>
        <v>150000</v>
      </c>
      <c r="I50" s="92"/>
      <c r="J50" s="73">
        <v>150000</v>
      </c>
      <c r="K50" s="74">
        <f t="shared" si="10"/>
        <v>434698</v>
      </c>
      <c r="L50" s="92"/>
      <c r="M50" s="82">
        <v>434698</v>
      </c>
    </row>
    <row r="51" spans="1:13" s="158" customFormat="1" ht="54" customHeight="1" x14ac:dyDescent="0.3">
      <c r="A51" s="51">
        <v>32</v>
      </c>
      <c r="B51" s="89" t="s">
        <v>61</v>
      </c>
      <c r="C51" s="67"/>
      <c r="D51" s="90" t="s">
        <v>89</v>
      </c>
      <c r="E51" s="91">
        <f t="shared" si="8"/>
        <v>16015</v>
      </c>
      <c r="F51" s="92">
        <v>0</v>
      </c>
      <c r="G51" s="80">
        <v>16015</v>
      </c>
      <c r="H51" s="74">
        <f t="shared" si="9"/>
        <v>0</v>
      </c>
      <c r="I51" s="92"/>
      <c r="J51" s="73"/>
      <c r="K51" s="74">
        <f t="shared" si="10"/>
        <v>140000</v>
      </c>
      <c r="L51" s="92">
        <v>140000</v>
      </c>
      <c r="M51" s="82"/>
    </row>
    <row r="52" spans="1:13" ht="36.75" customHeight="1" x14ac:dyDescent="0.3">
      <c r="A52" s="51">
        <v>33</v>
      </c>
      <c r="B52" s="89" t="s">
        <v>61</v>
      </c>
      <c r="C52" s="67">
        <v>55128</v>
      </c>
      <c r="D52" s="90" t="s">
        <v>90</v>
      </c>
      <c r="E52" s="91">
        <f t="shared" si="8"/>
        <v>40000</v>
      </c>
      <c r="F52" s="92">
        <v>40000</v>
      </c>
      <c r="G52" s="80"/>
      <c r="H52" s="74">
        <f t="shared" si="9"/>
        <v>110000</v>
      </c>
      <c r="I52" s="92">
        <v>110000</v>
      </c>
      <c r="J52" s="73"/>
      <c r="K52" s="74">
        <f t="shared" si="10"/>
        <v>0</v>
      </c>
      <c r="L52" s="92"/>
      <c r="M52" s="82"/>
    </row>
    <row r="53" spans="1:13" ht="45" customHeight="1" x14ac:dyDescent="0.3">
      <c r="A53" s="51">
        <v>34</v>
      </c>
      <c r="B53" s="89" t="s">
        <v>61</v>
      </c>
      <c r="C53" s="79">
        <v>55129</v>
      </c>
      <c r="D53" s="90" t="s">
        <v>91</v>
      </c>
      <c r="E53" s="91">
        <f t="shared" si="8"/>
        <v>112645</v>
      </c>
      <c r="F53" s="92">
        <f>100000+12645</f>
        <v>112645</v>
      </c>
      <c r="G53" s="80"/>
      <c r="H53" s="74">
        <f t="shared" si="9"/>
        <v>0</v>
      </c>
      <c r="I53" s="92">
        <v>0</v>
      </c>
      <c r="J53" s="73"/>
      <c r="K53" s="74">
        <f t="shared" si="10"/>
        <v>0</v>
      </c>
      <c r="L53" s="92"/>
      <c r="M53" s="82"/>
    </row>
    <row r="54" spans="1:13" ht="62.25" customHeight="1" x14ac:dyDescent="0.3">
      <c r="A54" s="51">
        <v>35</v>
      </c>
      <c r="B54" s="89" t="s">
        <v>61</v>
      </c>
      <c r="C54" s="79">
        <v>55130</v>
      </c>
      <c r="D54" s="90" t="s">
        <v>124</v>
      </c>
      <c r="E54" s="91">
        <f t="shared" si="8"/>
        <v>49000</v>
      </c>
      <c r="F54" s="92">
        <v>49000</v>
      </c>
      <c r="G54" s="80"/>
      <c r="H54" s="74">
        <f t="shared" si="9"/>
        <v>0</v>
      </c>
      <c r="I54" s="92">
        <v>0</v>
      </c>
      <c r="J54" s="73"/>
      <c r="K54" s="74">
        <f t="shared" si="10"/>
        <v>0</v>
      </c>
      <c r="L54" s="92"/>
      <c r="M54" s="82"/>
    </row>
    <row r="55" spans="1:13" ht="48" customHeight="1" x14ac:dyDescent="0.3">
      <c r="A55" s="51">
        <v>36</v>
      </c>
      <c r="B55" s="89" t="s">
        <v>61</v>
      </c>
      <c r="C55" s="79">
        <v>55131</v>
      </c>
      <c r="D55" s="90" t="s">
        <v>92</v>
      </c>
      <c r="E55" s="91">
        <f t="shared" si="8"/>
        <v>54500</v>
      </c>
      <c r="F55" s="92">
        <v>54500</v>
      </c>
      <c r="G55" s="80"/>
      <c r="H55" s="74">
        <f t="shared" si="9"/>
        <v>0</v>
      </c>
      <c r="I55" s="92">
        <v>0</v>
      </c>
      <c r="J55" s="73"/>
      <c r="K55" s="74">
        <f t="shared" si="10"/>
        <v>0</v>
      </c>
      <c r="L55" s="92"/>
      <c r="M55" s="82"/>
    </row>
    <row r="56" spans="1:13" ht="66.75" customHeight="1" x14ac:dyDescent="0.3">
      <c r="A56" s="51">
        <v>37</v>
      </c>
      <c r="B56" s="89" t="s">
        <v>61</v>
      </c>
      <c r="C56" s="79">
        <v>55132</v>
      </c>
      <c r="D56" s="90" t="s">
        <v>125</v>
      </c>
      <c r="E56" s="91">
        <f t="shared" si="8"/>
        <v>70000</v>
      </c>
      <c r="F56" s="92">
        <v>70000</v>
      </c>
      <c r="G56" s="80"/>
      <c r="H56" s="74">
        <f t="shared" si="9"/>
        <v>0</v>
      </c>
      <c r="I56" s="92">
        <v>0</v>
      </c>
      <c r="J56" s="73"/>
      <c r="K56" s="74">
        <f t="shared" si="10"/>
        <v>0</v>
      </c>
      <c r="L56" s="92"/>
      <c r="M56" s="82"/>
    </row>
    <row r="57" spans="1:13" ht="77.25" customHeight="1" x14ac:dyDescent="0.3">
      <c r="A57" s="51">
        <v>38</v>
      </c>
      <c r="B57" s="89" t="s">
        <v>61</v>
      </c>
      <c r="C57" s="79">
        <v>55133</v>
      </c>
      <c r="D57" s="93" t="s">
        <v>126</v>
      </c>
      <c r="E57" s="91">
        <f t="shared" si="8"/>
        <v>76000</v>
      </c>
      <c r="F57" s="92">
        <v>76000</v>
      </c>
      <c r="G57" s="80"/>
      <c r="H57" s="74">
        <f t="shared" si="9"/>
        <v>0</v>
      </c>
      <c r="I57" s="92">
        <v>0</v>
      </c>
      <c r="J57" s="73"/>
      <c r="K57" s="74">
        <f t="shared" si="10"/>
        <v>0</v>
      </c>
      <c r="L57" s="92"/>
      <c r="M57" s="82"/>
    </row>
    <row r="58" spans="1:13" ht="108" customHeight="1" x14ac:dyDescent="0.3">
      <c r="A58" s="51">
        <v>39</v>
      </c>
      <c r="B58" s="89" t="s">
        <v>61</v>
      </c>
      <c r="C58" s="79">
        <v>55134</v>
      </c>
      <c r="D58" s="93" t="s">
        <v>127</v>
      </c>
      <c r="E58" s="91">
        <f t="shared" si="8"/>
        <v>73000</v>
      </c>
      <c r="F58" s="92">
        <v>73000</v>
      </c>
      <c r="G58" s="80"/>
      <c r="H58" s="74">
        <f t="shared" si="9"/>
        <v>0</v>
      </c>
      <c r="I58" s="92">
        <v>0</v>
      </c>
      <c r="J58" s="73"/>
      <c r="K58" s="74">
        <f t="shared" si="10"/>
        <v>0</v>
      </c>
      <c r="L58" s="92"/>
      <c r="M58" s="82"/>
    </row>
    <row r="59" spans="1:13" ht="60.75" customHeight="1" x14ac:dyDescent="0.3">
      <c r="A59" s="51">
        <v>40</v>
      </c>
      <c r="B59" s="89" t="s">
        <v>61</v>
      </c>
      <c r="C59" s="67">
        <v>55135</v>
      </c>
      <c r="D59" s="90" t="s">
        <v>93</v>
      </c>
      <c r="E59" s="91">
        <f t="shared" si="8"/>
        <v>70000</v>
      </c>
      <c r="F59" s="92">
        <v>70000</v>
      </c>
      <c r="G59" s="80"/>
      <c r="H59" s="74">
        <f t="shared" si="9"/>
        <v>0</v>
      </c>
      <c r="I59" s="92">
        <v>0</v>
      </c>
      <c r="J59" s="73"/>
      <c r="K59" s="74">
        <f t="shared" si="10"/>
        <v>0</v>
      </c>
      <c r="L59" s="92"/>
      <c r="M59" s="82"/>
    </row>
    <row r="60" spans="1:13" ht="60" customHeight="1" x14ac:dyDescent="0.3">
      <c r="A60" s="51">
        <v>41</v>
      </c>
      <c r="B60" s="89" t="s">
        <v>61</v>
      </c>
      <c r="C60" s="79">
        <v>55136</v>
      </c>
      <c r="D60" s="93" t="s">
        <v>94</v>
      </c>
      <c r="E60" s="91">
        <f t="shared" si="8"/>
        <v>80000</v>
      </c>
      <c r="F60" s="92">
        <v>80000</v>
      </c>
      <c r="G60" s="80"/>
      <c r="H60" s="74">
        <f t="shared" si="9"/>
        <v>0</v>
      </c>
      <c r="I60" s="92">
        <v>0</v>
      </c>
      <c r="J60" s="73"/>
      <c r="K60" s="74">
        <f t="shared" si="10"/>
        <v>0</v>
      </c>
      <c r="L60" s="92"/>
      <c r="M60" s="82"/>
    </row>
    <row r="61" spans="1:13" ht="63.75" customHeight="1" x14ac:dyDescent="0.3">
      <c r="A61" s="51">
        <v>42</v>
      </c>
      <c r="B61" s="89" t="s">
        <v>61</v>
      </c>
      <c r="C61" s="79">
        <v>55137</v>
      </c>
      <c r="D61" s="90" t="s">
        <v>95</v>
      </c>
      <c r="E61" s="91">
        <f t="shared" si="8"/>
        <v>70000</v>
      </c>
      <c r="F61" s="92">
        <v>70000</v>
      </c>
      <c r="G61" s="80"/>
      <c r="H61" s="74">
        <f t="shared" si="9"/>
        <v>0</v>
      </c>
      <c r="I61" s="92">
        <v>0</v>
      </c>
      <c r="J61" s="73"/>
      <c r="K61" s="74">
        <f t="shared" si="10"/>
        <v>0</v>
      </c>
      <c r="L61" s="92"/>
      <c r="M61" s="82"/>
    </row>
    <row r="62" spans="1:13" ht="87.75" customHeight="1" x14ac:dyDescent="0.3">
      <c r="A62" s="51">
        <v>43</v>
      </c>
      <c r="B62" s="89" t="s">
        <v>61</v>
      </c>
      <c r="C62" s="79">
        <v>55138</v>
      </c>
      <c r="D62" s="93" t="s">
        <v>96</v>
      </c>
      <c r="E62" s="91">
        <f t="shared" si="8"/>
        <v>96183</v>
      </c>
      <c r="F62" s="92">
        <v>96183</v>
      </c>
      <c r="G62" s="80"/>
      <c r="H62" s="74">
        <f t="shared" si="9"/>
        <v>0</v>
      </c>
      <c r="I62" s="92">
        <v>0</v>
      </c>
      <c r="J62" s="73"/>
      <c r="K62" s="74">
        <f t="shared" si="10"/>
        <v>0</v>
      </c>
      <c r="L62" s="92"/>
      <c r="M62" s="82"/>
    </row>
    <row r="63" spans="1:13" ht="76.5" customHeight="1" x14ac:dyDescent="0.3">
      <c r="A63" s="51">
        <v>44</v>
      </c>
      <c r="B63" s="89" t="s">
        <v>61</v>
      </c>
      <c r="C63" s="79">
        <v>55139</v>
      </c>
      <c r="D63" s="90" t="s">
        <v>97</v>
      </c>
      <c r="E63" s="91">
        <f t="shared" si="8"/>
        <v>60000</v>
      </c>
      <c r="F63" s="92">
        <v>60000</v>
      </c>
      <c r="G63" s="80"/>
      <c r="H63" s="74">
        <f t="shared" si="9"/>
        <v>0</v>
      </c>
      <c r="I63" s="92">
        <v>0</v>
      </c>
      <c r="J63" s="73"/>
      <c r="K63" s="74">
        <f t="shared" si="10"/>
        <v>0</v>
      </c>
      <c r="L63" s="92"/>
      <c r="M63" s="82"/>
    </row>
    <row r="64" spans="1:13" ht="75" x14ac:dyDescent="0.3">
      <c r="A64" s="51">
        <v>45</v>
      </c>
      <c r="B64" s="89" t="s">
        <v>61</v>
      </c>
      <c r="C64" s="79">
        <v>55140</v>
      </c>
      <c r="D64" s="93" t="s">
        <v>98</v>
      </c>
      <c r="E64" s="91">
        <f t="shared" si="8"/>
        <v>60000</v>
      </c>
      <c r="F64" s="92">
        <v>60000</v>
      </c>
      <c r="G64" s="80"/>
      <c r="H64" s="74">
        <f t="shared" si="9"/>
        <v>0</v>
      </c>
      <c r="I64" s="92">
        <v>0</v>
      </c>
      <c r="J64" s="73"/>
      <c r="K64" s="74">
        <f t="shared" si="10"/>
        <v>0</v>
      </c>
      <c r="L64" s="92"/>
      <c r="M64" s="82"/>
    </row>
    <row r="65" spans="1:13" ht="56.25" x14ac:dyDescent="0.3">
      <c r="A65" s="51">
        <v>46</v>
      </c>
      <c r="B65" s="89" t="s">
        <v>61</v>
      </c>
      <c r="C65" s="79">
        <v>55141</v>
      </c>
      <c r="D65" s="90" t="s">
        <v>99</v>
      </c>
      <c r="E65" s="91">
        <f t="shared" si="8"/>
        <v>80000</v>
      </c>
      <c r="F65" s="92">
        <v>80000</v>
      </c>
      <c r="G65" s="80"/>
      <c r="H65" s="74">
        <f t="shared" si="9"/>
        <v>0</v>
      </c>
      <c r="I65" s="92">
        <v>0</v>
      </c>
      <c r="J65" s="73"/>
      <c r="K65" s="74">
        <f t="shared" si="10"/>
        <v>0</v>
      </c>
      <c r="L65" s="92"/>
      <c r="M65" s="82"/>
    </row>
    <row r="66" spans="1:13" ht="65.25" customHeight="1" x14ac:dyDescent="0.3">
      <c r="A66" s="51">
        <v>47</v>
      </c>
      <c r="B66" s="89" t="s">
        <v>61</v>
      </c>
      <c r="C66" s="79">
        <v>55142</v>
      </c>
      <c r="D66" s="90" t="s">
        <v>100</v>
      </c>
      <c r="E66" s="91">
        <f t="shared" si="8"/>
        <v>60000</v>
      </c>
      <c r="F66" s="92">
        <v>60000</v>
      </c>
      <c r="G66" s="80"/>
      <c r="H66" s="74">
        <f t="shared" si="9"/>
        <v>0</v>
      </c>
      <c r="I66" s="92">
        <v>0</v>
      </c>
      <c r="J66" s="73"/>
      <c r="K66" s="74">
        <f t="shared" si="10"/>
        <v>0</v>
      </c>
      <c r="L66" s="92"/>
      <c r="M66" s="82"/>
    </row>
    <row r="67" spans="1:13" ht="57.75" customHeight="1" x14ac:dyDescent="0.3">
      <c r="A67" s="51">
        <v>48</v>
      </c>
      <c r="B67" s="89" t="s">
        <v>61</v>
      </c>
      <c r="C67" s="79">
        <v>55143</v>
      </c>
      <c r="D67" s="90" t="s">
        <v>101</v>
      </c>
      <c r="E67" s="91">
        <f t="shared" si="8"/>
        <v>70000</v>
      </c>
      <c r="F67" s="92">
        <v>70000</v>
      </c>
      <c r="G67" s="80"/>
      <c r="H67" s="74">
        <f t="shared" si="9"/>
        <v>0</v>
      </c>
      <c r="I67" s="92">
        <v>0</v>
      </c>
      <c r="J67" s="73"/>
      <c r="K67" s="74">
        <f t="shared" si="10"/>
        <v>0</v>
      </c>
      <c r="L67" s="92"/>
      <c r="M67" s="82"/>
    </row>
    <row r="68" spans="1:13" ht="64.5" customHeight="1" x14ac:dyDescent="0.3">
      <c r="A68" s="51">
        <v>49</v>
      </c>
      <c r="B68" s="89" t="s">
        <v>61</v>
      </c>
      <c r="C68" s="79">
        <v>55145</v>
      </c>
      <c r="D68" s="90" t="s">
        <v>102</v>
      </c>
      <c r="E68" s="91">
        <f>F68+G68</f>
        <v>80000</v>
      </c>
      <c r="F68" s="92">
        <v>80000</v>
      </c>
      <c r="G68" s="80"/>
      <c r="H68" s="74">
        <f t="shared" si="9"/>
        <v>0</v>
      </c>
      <c r="I68" s="92">
        <v>0</v>
      </c>
      <c r="J68" s="73"/>
      <c r="K68" s="74">
        <f t="shared" si="10"/>
        <v>0</v>
      </c>
      <c r="L68" s="92"/>
      <c r="M68" s="82"/>
    </row>
    <row r="69" spans="1:13" ht="67.5" customHeight="1" x14ac:dyDescent="0.3">
      <c r="A69" s="51">
        <v>51</v>
      </c>
      <c r="B69" s="89" t="s">
        <v>61</v>
      </c>
      <c r="C69" s="79">
        <v>55147</v>
      </c>
      <c r="D69" s="90" t="s">
        <v>103</v>
      </c>
      <c r="E69" s="91">
        <f t="shared" si="8"/>
        <v>40000</v>
      </c>
      <c r="F69" s="92">
        <v>40000</v>
      </c>
      <c r="G69" s="80"/>
      <c r="H69" s="74">
        <f t="shared" si="9"/>
        <v>0</v>
      </c>
      <c r="I69" s="92">
        <v>0</v>
      </c>
      <c r="J69" s="73"/>
      <c r="K69" s="74">
        <f t="shared" si="10"/>
        <v>0</v>
      </c>
      <c r="L69" s="92"/>
      <c r="M69" s="82"/>
    </row>
    <row r="70" spans="1:13" ht="54" customHeight="1" x14ac:dyDescent="0.3">
      <c r="A70" s="51">
        <v>52</v>
      </c>
      <c r="B70" s="89" t="s">
        <v>61</v>
      </c>
      <c r="C70" s="79">
        <v>55148</v>
      </c>
      <c r="D70" s="90" t="s">
        <v>104</v>
      </c>
      <c r="E70" s="91">
        <f t="shared" si="8"/>
        <v>30000</v>
      </c>
      <c r="F70" s="92">
        <v>30000</v>
      </c>
      <c r="G70" s="80"/>
      <c r="H70" s="74">
        <f t="shared" si="9"/>
        <v>0</v>
      </c>
      <c r="I70" s="92">
        <v>0</v>
      </c>
      <c r="J70" s="73"/>
      <c r="K70" s="74">
        <f t="shared" si="10"/>
        <v>0</v>
      </c>
      <c r="L70" s="92"/>
      <c r="M70" s="82"/>
    </row>
    <row r="71" spans="1:13" ht="66.75" customHeight="1" x14ac:dyDescent="0.3">
      <c r="A71" s="51">
        <v>53</v>
      </c>
      <c r="B71" s="89" t="s">
        <v>61</v>
      </c>
      <c r="C71" s="79">
        <v>55149</v>
      </c>
      <c r="D71" s="90" t="s">
        <v>105</v>
      </c>
      <c r="E71" s="91">
        <f t="shared" si="8"/>
        <v>80000</v>
      </c>
      <c r="F71" s="92">
        <v>80000</v>
      </c>
      <c r="G71" s="80"/>
      <c r="H71" s="74">
        <f t="shared" si="9"/>
        <v>0</v>
      </c>
      <c r="I71" s="92">
        <v>0</v>
      </c>
      <c r="J71" s="73"/>
      <c r="K71" s="74">
        <f t="shared" si="10"/>
        <v>0</v>
      </c>
      <c r="L71" s="92"/>
      <c r="M71" s="82"/>
    </row>
    <row r="72" spans="1:13" ht="57" customHeight="1" x14ac:dyDescent="0.3">
      <c r="A72" s="51">
        <v>54</v>
      </c>
      <c r="B72" s="89" t="s">
        <v>61</v>
      </c>
      <c r="C72" s="79">
        <v>55150</v>
      </c>
      <c r="D72" s="90" t="s">
        <v>106</v>
      </c>
      <c r="E72" s="91">
        <f t="shared" si="8"/>
        <v>35765</v>
      </c>
      <c r="F72" s="92">
        <f>60000-24235</f>
        <v>35765</v>
      </c>
      <c r="G72" s="80"/>
      <c r="H72" s="74">
        <f t="shared" si="9"/>
        <v>0</v>
      </c>
      <c r="I72" s="92">
        <v>0</v>
      </c>
      <c r="J72" s="73"/>
      <c r="K72" s="74">
        <f t="shared" si="10"/>
        <v>0</v>
      </c>
      <c r="L72" s="92"/>
      <c r="M72" s="82"/>
    </row>
    <row r="73" spans="1:13" ht="22.5" customHeight="1" x14ac:dyDescent="0.3">
      <c r="A73" s="51"/>
      <c r="B73" s="188" t="s">
        <v>141</v>
      </c>
      <c r="C73" s="189"/>
      <c r="D73" s="189"/>
      <c r="E73" s="55">
        <f t="shared" si="8"/>
        <v>5000</v>
      </c>
      <c r="F73" s="56">
        <f>F74</f>
        <v>0</v>
      </c>
      <c r="G73" s="57">
        <f>G74</f>
        <v>5000</v>
      </c>
      <c r="H73" s="58">
        <f>I73+J73</f>
        <v>0</v>
      </c>
      <c r="I73" s="56">
        <f>I74</f>
        <v>0</v>
      </c>
      <c r="J73" s="59">
        <f>J74</f>
        <v>0</v>
      </c>
      <c r="K73" s="58">
        <f t="shared" ref="K73" si="11">L73+M73</f>
        <v>0</v>
      </c>
      <c r="L73" s="56">
        <f>L74</f>
        <v>0</v>
      </c>
      <c r="M73" s="59">
        <f>M74</f>
        <v>0</v>
      </c>
    </row>
    <row r="74" spans="1:13" ht="17.100000000000001" customHeight="1" x14ac:dyDescent="0.3">
      <c r="A74" s="51"/>
      <c r="B74" s="60"/>
      <c r="C74" s="191"/>
      <c r="D74" s="191"/>
      <c r="E74" s="61"/>
      <c r="F74" s="62">
        <f>SUM(F75:F75)</f>
        <v>0</v>
      </c>
      <c r="G74" s="77">
        <f>SUM(G75:G75)</f>
        <v>5000</v>
      </c>
      <c r="H74" s="65"/>
      <c r="I74" s="62">
        <f>SUM(I75:I75)</f>
        <v>0</v>
      </c>
      <c r="J74" s="78">
        <f>SUM(J75:J75)</f>
        <v>0</v>
      </c>
      <c r="K74" s="65"/>
      <c r="L74" s="62">
        <f>SUM(L75:L75)</f>
        <v>0</v>
      </c>
      <c r="M74" s="78">
        <f>SUM(M75:M75)</f>
        <v>0</v>
      </c>
    </row>
    <row r="75" spans="1:13" ht="29.25" customHeight="1" x14ac:dyDescent="0.3">
      <c r="A75" s="51"/>
      <c r="B75" s="89" t="s">
        <v>142</v>
      </c>
      <c r="C75" s="79"/>
      <c r="D75" s="94" t="s">
        <v>143</v>
      </c>
      <c r="E75" s="68"/>
      <c r="F75" s="92"/>
      <c r="G75" s="95">
        <v>5000</v>
      </c>
      <c r="H75" s="74"/>
      <c r="I75" s="72"/>
      <c r="J75" s="73"/>
      <c r="K75" s="74"/>
      <c r="L75" s="96"/>
      <c r="M75" s="75"/>
    </row>
    <row r="76" spans="1:13" ht="24.75" customHeight="1" x14ac:dyDescent="0.3">
      <c r="A76" s="51"/>
      <c r="B76" s="181" t="s">
        <v>62</v>
      </c>
      <c r="C76" s="182"/>
      <c r="D76" s="183"/>
      <c r="E76" s="55">
        <f t="shared" ref="E76" si="12">F76+G76</f>
        <v>0</v>
      </c>
      <c r="F76" s="56">
        <f>F77</f>
        <v>0</v>
      </c>
      <c r="G76" s="57">
        <f>G77</f>
        <v>0</v>
      </c>
      <c r="H76" s="58">
        <f>I76+J76</f>
        <v>0</v>
      </c>
      <c r="I76" s="56">
        <f>I77</f>
        <v>0</v>
      </c>
      <c r="J76" s="59">
        <f>J77</f>
        <v>0</v>
      </c>
      <c r="K76" s="58">
        <f t="shared" ref="K76" si="13">L76+M76</f>
        <v>0</v>
      </c>
      <c r="L76" s="56">
        <f>L77</f>
        <v>0</v>
      </c>
      <c r="M76" s="59">
        <f>M77</f>
        <v>0</v>
      </c>
    </row>
    <row r="77" spans="1:13" ht="24" customHeight="1" x14ac:dyDescent="0.3">
      <c r="A77" s="51"/>
      <c r="B77" s="60"/>
      <c r="C77" s="184" t="s">
        <v>63</v>
      </c>
      <c r="D77" s="185"/>
      <c r="E77" s="61"/>
      <c r="F77" s="62">
        <f>SUM(F78:F78)</f>
        <v>0</v>
      </c>
      <c r="G77" s="77">
        <f>SUM(G78:G78)</f>
        <v>0</v>
      </c>
      <c r="H77" s="65"/>
      <c r="I77" s="62">
        <f>I80</f>
        <v>0</v>
      </c>
      <c r="J77" s="78"/>
      <c r="K77" s="65"/>
      <c r="L77" s="62">
        <f>L79</f>
        <v>0</v>
      </c>
      <c r="M77" s="78">
        <f>SUM(M78:M81)</f>
        <v>0</v>
      </c>
    </row>
    <row r="78" spans="1:13" ht="23.25" customHeight="1" x14ac:dyDescent="0.3">
      <c r="A78" s="51"/>
      <c r="B78" s="89"/>
      <c r="C78" s="79"/>
      <c r="D78" s="94"/>
      <c r="E78" s="68" t="s">
        <v>1</v>
      </c>
      <c r="F78" s="92"/>
      <c r="G78" s="97"/>
      <c r="H78" s="74"/>
      <c r="I78" s="72"/>
      <c r="J78" s="73"/>
      <c r="K78" s="74"/>
      <c r="L78" s="96"/>
      <c r="M78" s="75"/>
    </row>
    <row r="79" spans="1:13" ht="21" customHeight="1" x14ac:dyDescent="0.3">
      <c r="A79" s="51"/>
      <c r="B79" s="181" t="s">
        <v>64</v>
      </c>
      <c r="C79" s="182"/>
      <c r="D79" s="183"/>
      <c r="E79" s="98">
        <f t="shared" ref="E79" si="14">F79+G79</f>
        <v>15000</v>
      </c>
      <c r="F79" s="56">
        <f>F80</f>
        <v>15000</v>
      </c>
      <c r="G79" s="57">
        <f>G80</f>
        <v>0</v>
      </c>
      <c r="H79" s="58">
        <f>I79+J79</f>
        <v>0</v>
      </c>
      <c r="I79" s="56">
        <f>I80</f>
        <v>0</v>
      </c>
      <c r="J79" s="59">
        <f>J80</f>
        <v>0</v>
      </c>
      <c r="K79" s="58">
        <f t="shared" ref="K79" si="15">L79+M79</f>
        <v>0</v>
      </c>
      <c r="L79" s="56">
        <f>L80</f>
        <v>0</v>
      </c>
      <c r="M79" s="59">
        <f>M80</f>
        <v>0</v>
      </c>
    </row>
    <row r="80" spans="1:13" ht="20.25" customHeight="1" x14ac:dyDescent="0.3">
      <c r="A80" s="51"/>
      <c r="B80" s="66"/>
      <c r="C80" s="184" t="s">
        <v>65</v>
      </c>
      <c r="D80" s="185"/>
      <c r="E80" s="68"/>
      <c r="F80" s="62">
        <f>SUM(F81:F81)</f>
        <v>15000</v>
      </c>
      <c r="G80" s="77">
        <f>SUM(G81:G81)</f>
        <v>0</v>
      </c>
      <c r="H80" s="74"/>
      <c r="I80" s="62">
        <f>SUM(I81:I81)</f>
        <v>0</v>
      </c>
      <c r="J80" s="78"/>
      <c r="K80" s="74"/>
      <c r="L80" s="62">
        <f>SUM(L81:L81)</f>
        <v>0</v>
      </c>
      <c r="M80" s="78">
        <f>SUM(M81:M86)</f>
        <v>0</v>
      </c>
    </row>
    <row r="81" spans="1:13" ht="18.75" x14ac:dyDescent="0.3">
      <c r="A81" s="51">
        <v>55</v>
      </c>
      <c r="B81" s="66"/>
      <c r="C81" s="79"/>
      <c r="D81" s="94" t="s">
        <v>107</v>
      </c>
      <c r="E81" s="68"/>
      <c r="F81" s="69">
        <v>15000</v>
      </c>
      <c r="G81" s="97"/>
      <c r="H81" s="74"/>
      <c r="I81" s="72"/>
      <c r="J81" s="73"/>
      <c r="K81" s="74"/>
      <c r="L81" s="96"/>
      <c r="M81" s="75"/>
    </row>
    <row r="82" spans="1:13" ht="18" customHeight="1" x14ac:dyDescent="0.3">
      <c r="A82" s="51"/>
      <c r="B82" s="181" t="s">
        <v>66</v>
      </c>
      <c r="C82" s="182"/>
      <c r="D82" s="183"/>
      <c r="E82" s="55">
        <f>F82+G82</f>
        <v>35000</v>
      </c>
      <c r="F82" s="56">
        <f>SUM(F83)</f>
        <v>10000</v>
      </c>
      <c r="G82" s="99">
        <f>G83</f>
        <v>25000</v>
      </c>
      <c r="H82" s="58">
        <f>I82+J82</f>
        <v>105000</v>
      </c>
      <c r="I82" s="56">
        <f>I83</f>
        <v>40000</v>
      </c>
      <c r="J82" s="59">
        <f>J83</f>
        <v>65000</v>
      </c>
      <c r="K82" s="58">
        <f>L82+M82</f>
        <v>0</v>
      </c>
      <c r="L82" s="56">
        <f>L83</f>
        <v>0</v>
      </c>
      <c r="M82" s="59">
        <f>M83</f>
        <v>0</v>
      </c>
    </row>
    <row r="83" spans="1:13" ht="18" customHeight="1" x14ac:dyDescent="0.3">
      <c r="A83" s="51"/>
      <c r="B83" s="60"/>
      <c r="C83" s="100" t="s">
        <v>67</v>
      </c>
      <c r="D83" s="100"/>
      <c r="E83" s="61"/>
      <c r="F83" s="62">
        <f>SUM(F84:F88)</f>
        <v>10000</v>
      </c>
      <c r="G83" s="101">
        <f>SUM(G84:G88)</f>
        <v>25000</v>
      </c>
      <c r="H83" s="65"/>
      <c r="I83" s="62">
        <f>SUM(I84:I88)</f>
        <v>40000</v>
      </c>
      <c r="J83" s="78">
        <f>SUM(J84:J88)</f>
        <v>65000</v>
      </c>
      <c r="K83" s="65"/>
      <c r="L83" s="62">
        <f>SUM(L84:L88)</f>
        <v>0</v>
      </c>
      <c r="M83" s="78">
        <f>SUM(M84:M88)</f>
        <v>0</v>
      </c>
    </row>
    <row r="84" spans="1:13" s="158" customFormat="1" ht="36" customHeight="1" x14ac:dyDescent="0.3">
      <c r="A84" s="102">
        <v>56</v>
      </c>
      <c r="B84" s="89" t="s">
        <v>25</v>
      </c>
      <c r="C84" s="162">
        <v>55990</v>
      </c>
      <c r="D84" s="94" t="s">
        <v>108</v>
      </c>
      <c r="E84" s="68">
        <f t="shared" ref="E84:E89" si="16">F84+G84</f>
        <v>5000</v>
      </c>
      <c r="F84" s="104">
        <v>0</v>
      </c>
      <c r="G84" s="105">
        <v>5000</v>
      </c>
      <c r="H84" s="74">
        <f t="shared" ref="H84" si="17">I84+J84</f>
        <v>40000</v>
      </c>
      <c r="I84" s="72">
        <v>40000</v>
      </c>
      <c r="J84" s="73"/>
      <c r="K84" s="74"/>
      <c r="L84" s="96"/>
      <c r="M84" s="75"/>
    </row>
    <row r="85" spans="1:13" ht="28.5" customHeight="1" x14ac:dyDescent="0.3">
      <c r="A85" s="102">
        <v>57</v>
      </c>
      <c r="B85" s="89" t="s">
        <v>25</v>
      </c>
      <c r="C85" s="103">
        <v>55163</v>
      </c>
      <c r="D85" s="94" t="s">
        <v>68</v>
      </c>
      <c r="E85" s="68">
        <f t="shared" si="16"/>
        <v>10000</v>
      </c>
      <c r="F85" s="104">
        <v>10000</v>
      </c>
      <c r="G85" s="106"/>
      <c r="H85" s="74"/>
      <c r="I85" s="72"/>
      <c r="J85" s="73"/>
      <c r="K85" s="74"/>
      <c r="L85" s="96"/>
      <c r="M85" s="75"/>
    </row>
    <row r="86" spans="1:13" s="158" customFormat="1" ht="66" customHeight="1" x14ac:dyDescent="0.3">
      <c r="A86" s="102">
        <v>58</v>
      </c>
      <c r="B86" s="89" t="s">
        <v>25</v>
      </c>
      <c r="C86" s="162"/>
      <c r="D86" s="107" t="s">
        <v>109</v>
      </c>
      <c r="E86" s="68">
        <f t="shared" si="16"/>
        <v>5000</v>
      </c>
      <c r="F86" s="72">
        <v>0</v>
      </c>
      <c r="G86" s="73">
        <v>5000</v>
      </c>
      <c r="H86" s="74"/>
      <c r="I86" s="72">
        <v>0</v>
      </c>
      <c r="J86" s="73">
        <v>30000</v>
      </c>
      <c r="K86" s="74"/>
      <c r="L86" s="96"/>
      <c r="M86" s="75"/>
    </row>
    <row r="87" spans="1:13" ht="51" customHeight="1" x14ac:dyDescent="0.3">
      <c r="A87" s="102">
        <v>59</v>
      </c>
      <c r="B87" s="89" t="s">
        <v>25</v>
      </c>
      <c r="C87" s="103"/>
      <c r="D87" s="107" t="s">
        <v>110</v>
      </c>
      <c r="E87" s="68">
        <f t="shared" si="16"/>
        <v>5000</v>
      </c>
      <c r="F87" s="72"/>
      <c r="G87" s="73">
        <v>5000</v>
      </c>
      <c r="H87" s="74">
        <f t="shared" ref="H87:H88" si="18">I87+J87</f>
        <v>15000</v>
      </c>
      <c r="I87" s="72"/>
      <c r="J87" s="73">
        <v>15000</v>
      </c>
      <c r="K87" s="74"/>
      <c r="L87" s="96"/>
      <c r="M87" s="75"/>
    </row>
    <row r="88" spans="1:13" s="131" customFormat="1" ht="39" customHeight="1" x14ac:dyDescent="0.3">
      <c r="A88" s="123">
        <v>61</v>
      </c>
      <c r="B88" s="124" t="s">
        <v>25</v>
      </c>
      <c r="C88" s="125"/>
      <c r="D88" s="107" t="s">
        <v>111</v>
      </c>
      <c r="E88" s="87">
        <f t="shared" si="16"/>
        <v>10000</v>
      </c>
      <c r="F88" s="126"/>
      <c r="G88" s="127">
        <v>10000</v>
      </c>
      <c r="H88" s="74">
        <f t="shared" si="18"/>
        <v>20000</v>
      </c>
      <c r="I88" s="126"/>
      <c r="J88" s="127">
        <v>20000</v>
      </c>
      <c r="K88" s="128"/>
      <c r="L88" s="129"/>
      <c r="M88" s="130"/>
    </row>
    <row r="89" spans="1:13" ht="17.100000000000001" customHeight="1" x14ac:dyDescent="0.3">
      <c r="A89" s="51"/>
      <c r="B89" s="181" t="s">
        <v>69</v>
      </c>
      <c r="C89" s="182"/>
      <c r="D89" s="183"/>
      <c r="E89" s="55">
        <f t="shared" si="16"/>
        <v>263854</v>
      </c>
      <c r="F89" s="56">
        <f>F90</f>
        <v>243854</v>
      </c>
      <c r="G89" s="57">
        <f>G90</f>
        <v>20000</v>
      </c>
      <c r="H89" s="58">
        <f>I89+J89</f>
        <v>210000</v>
      </c>
      <c r="I89" s="56">
        <f>I90</f>
        <v>200000</v>
      </c>
      <c r="J89" s="59">
        <f>J90</f>
        <v>10000</v>
      </c>
      <c r="K89" s="58">
        <f>L89+M89</f>
        <v>75000</v>
      </c>
      <c r="L89" s="56">
        <f>L90</f>
        <v>75000</v>
      </c>
      <c r="M89" s="59">
        <f>M90</f>
        <v>0</v>
      </c>
    </row>
    <row r="90" spans="1:13" ht="17.100000000000001" customHeight="1" x14ac:dyDescent="0.3">
      <c r="A90" s="51"/>
      <c r="B90" s="60"/>
      <c r="C90" s="108" t="s">
        <v>70</v>
      </c>
      <c r="D90" s="108"/>
      <c r="E90" s="61"/>
      <c r="F90" s="62">
        <f>SUM(F91:F96)</f>
        <v>243854</v>
      </c>
      <c r="G90" s="77">
        <f>SUM(G91:G98)</f>
        <v>20000</v>
      </c>
      <c r="H90" s="65"/>
      <c r="I90" s="62">
        <f>SUM(I91:I98)</f>
        <v>200000</v>
      </c>
      <c r="J90" s="78">
        <f>SUM(J91:J98)</f>
        <v>10000</v>
      </c>
      <c r="K90" s="65"/>
      <c r="L90" s="62">
        <f>SUM(L91:L98)</f>
        <v>75000</v>
      </c>
      <c r="M90" s="78">
        <f>SUM(M91:M98)</f>
        <v>0</v>
      </c>
    </row>
    <row r="91" spans="1:13" ht="39.75" customHeight="1" x14ac:dyDescent="0.3">
      <c r="A91" s="102">
        <v>64</v>
      </c>
      <c r="B91" s="89" t="s">
        <v>71</v>
      </c>
      <c r="C91" s="79">
        <v>55159</v>
      </c>
      <c r="D91" s="109" t="s">
        <v>112</v>
      </c>
      <c r="E91" s="68">
        <f>F91+G91</f>
        <v>145000</v>
      </c>
      <c r="F91" s="104">
        <v>145000</v>
      </c>
      <c r="G91" s="105">
        <v>0</v>
      </c>
      <c r="H91" s="74">
        <f t="shared" ref="H91:H97" si="19">I91+J91</f>
        <v>0</v>
      </c>
      <c r="I91" s="72">
        <v>0</v>
      </c>
      <c r="J91" s="73"/>
      <c r="K91" s="74">
        <f t="shared" ref="K91:K97" si="20">L91+M91</f>
        <v>75000</v>
      </c>
      <c r="L91" s="96">
        <v>75000</v>
      </c>
      <c r="M91" s="75"/>
    </row>
    <row r="92" spans="1:13" ht="63" customHeight="1" x14ac:dyDescent="0.3">
      <c r="A92" s="102">
        <v>65</v>
      </c>
      <c r="B92" s="89" t="s">
        <v>71</v>
      </c>
      <c r="C92" s="79">
        <v>55164</v>
      </c>
      <c r="D92" s="109" t="s">
        <v>113</v>
      </c>
      <c r="E92" s="68">
        <f t="shared" ref="E92:E97" si="21">F92+G92</f>
        <v>21854</v>
      </c>
      <c r="F92" s="104">
        <v>21854</v>
      </c>
      <c r="G92" s="105"/>
      <c r="H92" s="74">
        <f t="shared" si="19"/>
        <v>30000</v>
      </c>
      <c r="I92" s="72">
        <v>30000</v>
      </c>
      <c r="J92" s="73"/>
      <c r="K92" s="74">
        <f t="shared" si="20"/>
        <v>0</v>
      </c>
      <c r="L92" s="96"/>
      <c r="M92" s="75"/>
    </row>
    <row r="93" spans="1:13" ht="63" customHeight="1" x14ac:dyDescent="0.3">
      <c r="A93" s="102"/>
      <c r="B93" s="89"/>
      <c r="C93" s="79"/>
      <c r="D93" s="109" t="s">
        <v>114</v>
      </c>
      <c r="E93" s="68">
        <f t="shared" si="21"/>
        <v>10000</v>
      </c>
      <c r="F93" s="104"/>
      <c r="G93" s="105">
        <v>10000</v>
      </c>
      <c r="H93" s="74">
        <f t="shared" si="19"/>
        <v>40000</v>
      </c>
      <c r="I93" s="72">
        <v>30000</v>
      </c>
      <c r="J93" s="73">
        <v>10000</v>
      </c>
      <c r="K93" s="74"/>
      <c r="L93" s="96"/>
      <c r="M93" s="75"/>
    </row>
    <row r="94" spans="1:13" ht="46.5" customHeight="1" x14ac:dyDescent="0.3">
      <c r="A94" s="102">
        <v>66</v>
      </c>
      <c r="B94" s="89" t="s">
        <v>71</v>
      </c>
      <c r="C94" s="79"/>
      <c r="D94" s="109" t="s">
        <v>81</v>
      </c>
      <c r="E94" s="68">
        <f t="shared" si="21"/>
        <v>10000</v>
      </c>
      <c r="F94" s="104"/>
      <c r="G94" s="105">
        <v>10000</v>
      </c>
      <c r="H94" s="74">
        <f t="shared" si="19"/>
        <v>40000</v>
      </c>
      <c r="I94" s="72">
        <v>40000</v>
      </c>
      <c r="J94" s="73"/>
      <c r="K94" s="74">
        <f t="shared" si="20"/>
        <v>0</v>
      </c>
      <c r="L94" s="96"/>
      <c r="M94" s="75"/>
    </row>
    <row r="95" spans="1:13" ht="42.75" customHeight="1" x14ac:dyDescent="0.3">
      <c r="A95" s="102">
        <v>67</v>
      </c>
      <c r="B95" s="89" t="s">
        <v>71</v>
      </c>
      <c r="C95" s="79"/>
      <c r="D95" s="109" t="s">
        <v>115</v>
      </c>
      <c r="E95" s="68">
        <f t="shared" ref="E95:E96" si="22">F95+G95</f>
        <v>7000</v>
      </c>
      <c r="F95" s="104">
        <v>7000</v>
      </c>
      <c r="G95" s="105"/>
      <c r="H95" s="74"/>
      <c r="I95" s="72"/>
      <c r="J95" s="73"/>
      <c r="K95" s="74"/>
      <c r="L95" s="96"/>
      <c r="M95" s="75"/>
    </row>
    <row r="96" spans="1:13" ht="121.5" customHeight="1" x14ac:dyDescent="0.3">
      <c r="A96" s="102">
        <v>69</v>
      </c>
      <c r="B96" s="89" t="s">
        <v>71</v>
      </c>
      <c r="C96" s="79"/>
      <c r="D96" s="109" t="s">
        <v>116</v>
      </c>
      <c r="E96" s="68">
        <f t="shared" si="22"/>
        <v>70000</v>
      </c>
      <c r="F96" s="104">
        <v>70000</v>
      </c>
      <c r="G96" s="105"/>
      <c r="H96" s="74"/>
      <c r="I96" s="72">
        <v>100000</v>
      </c>
      <c r="J96" s="73"/>
      <c r="K96" s="74"/>
      <c r="L96" s="96"/>
      <c r="M96" s="75"/>
    </row>
    <row r="97" spans="1:13" ht="75" customHeight="1" x14ac:dyDescent="0.3">
      <c r="A97" s="102"/>
      <c r="B97" s="89"/>
      <c r="C97" s="108" t="s">
        <v>72</v>
      </c>
      <c r="D97" s="108"/>
      <c r="E97" s="98">
        <f t="shared" si="21"/>
        <v>0</v>
      </c>
      <c r="F97" s="62">
        <f>SUM(F98:F98)</f>
        <v>0</v>
      </c>
      <c r="G97" s="77">
        <f>SUM(G98:G99)</f>
        <v>0</v>
      </c>
      <c r="H97" s="74">
        <f t="shared" si="19"/>
        <v>0</v>
      </c>
      <c r="I97" s="62">
        <f>SUM(I98:I99)</f>
        <v>0</v>
      </c>
      <c r="J97" s="110"/>
      <c r="K97" s="74">
        <f t="shared" si="20"/>
        <v>0</v>
      </c>
      <c r="L97" s="62">
        <f>SUM(L98:L99)</f>
        <v>0</v>
      </c>
      <c r="M97" s="111"/>
    </row>
    <row r="98" spans="1:13" ht="17.100000000000001" customHeight="1" thickBot="1" x14ac:dyDescent="0.35">
      <c r="A98" s="102"/>
      <c r="B98" s="112"/>
      <c r="C98" s="113"/>
      <c r="D98" s="114"/>
      <c r="E98" s="115">
        <f>F98+G98</f>
        <v>0</v>
      </c>
      <c r="F98" s="116"/>
      <c r="G98" s="117"/>
      <c r="H98" s="118">
        <f t="shared" ref="H98" si="23">I98+J98</f>
        <v>0</v>
      </c>
      <c r="I98" s="119"/>
      <c r="J98" s="120"/>
      <c r="K98" s="118">
        <f t="shared" ref="K98" si="24">L98+M98</f>
        <v>0</v>
      </c>
      <c r="L98" s="121"/>
      <c r="M98" s="122"/>
    </row>
    <row r="99" spans="1:13" ht="17.100000000000001" customHeight="1" thickTop="1" x14ac:dyDescent="0.25">
      <c r="B99" s="1"/>
      <c r="H99" s="2"/>
      <c r="I99" s="2"/>
      <c r="J99" s="2"/>
      <c r="K99" s="2"/>
      <c r="L99" s="2"/>
      <c r="M99" s="2"/>
    </row>
    <row r="100" spans="1:13" ht="17.100000000000001" customHeight="1" x14ac:dyDescent="0.25">
      <c r="F100" s="33"/>
      <c r="I100" s="32"/>
    </row>
    <row r="101" spans="1:13" ht="17.100000000000001" customHeight="1" x14ac:dyDescent="0.25">
      <c r="F101" s="32"/>
      <c r="H101" s="32"/>
      <c r="I101" s="33"/>
    </row>
    <row r="102" spans="1:13" ht="17.100000000000001" customHeight="1" x14ac:dyDescent="0.25">
      <c r="F102" s="34"/>
      <c r="H102" s="32"/>
      <c r="I102" s="32"/>
    </row>
    <row r="103" spans="1:13" ht="20.45" customHeight="1" x14ac:dyDescent="0.25"/>
    <row r="104" spans="1:13" ht="30" customHeight="1" x14ac:dyDescent="0.25"/>
  </sheetData>
  <mergeCells count="26">
    <mergeCell ref="B89:D89"/>
    <mergeCell ref="B82:D82"/>
    <mergeCell ref="C77:D77"/>
    <mergeCell ref="B10:D10"/>
    <mergeCell ref="B76:D76"/>
    <mergeCell ref="B11:D11"/>
    <mergeCell ref="B28:D28"/>
    <mergeCell ref="C29:D29"/>
    <mergeCell ref="B73:D73"/>
    <mergeCell ref="C74:D74"/>
    <mergeCell ref="B21:D21"/>
    <mergeCell ref="C12:D12"/>
    <mergeCell ref="B15:D15"/>
    <mergeCell ref="C16:D16"/>
    <mergeCell ref="B79:D79"/>
    <mergeCell ref="C80:D80"/>
    <mergeCell ref="D2:I2"/>
    <mergeCell ref="D3:I3"/>
    <mergeCell ref="D4:I4"/>
    <mergeCell ref="A5:M5"/>
    <mergeCell ref="A7:A8"/>
    <mergeCell ref="B7:B8"/>
    <mergeCell ref="C7:C8"/>
    <mergeCell ref="D7:D8"/>
    <mergeCell ref="E7:G7"/>
    <mergeCell ref="H7:M7"/>
  </mergeCells>
  <pageMargins left="0.2" right="0.19" top="0.2" bottom="0.2" header="0.2" footer="0.2"/>
  <pageSetup paperSize="9" scale="60" orientation="landscape" r:id="rId1"/>
  <rowBreaks count="2" manualBreakCount="2">
    <brk id="43" max="13" man="1"/>
    <brk id="6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5"/>
  <sheetViews>
    <sheetView workbookViewId="0">
      <selection activeCell="H16" sqref="H16"/>
    </sheetView>
  </sheetViews>
  <sheetFormatPr defaultRowHeight="15" x14ac:dyDescent="0.25"/>
  <cols>
    <col min="1" max="1" width="68.7109375" customWidth="1"/>
    <col min="2" max="2" width="15.7109375" customWidth="1"/>
    <col min="3" max="3" width="14.28515625" customWidth="1"/>
    <col min="4" max="4" width="14.140625" customWidth="1"/>
  </cols>
  <sheetData>
    <row r="2" spans="1:4" ht="16.5" thickBot="1" x14ac:dyDescent="0.3">
      <c r="A2" s="196" t="s">
        <v>73</v>
      </c>
      <c r="B2" s="196"/>
      <c r="C2" s="196"/>
      <c r="D2" s="196"/>
    </row>
    <row r="3" spans="1:4" ht="18" customHeight="1" x14ac:dyDescent="0.25">
      <c r="A3" s="194" t="s">
        <v>26</v>
      </c>
      <c r="B3" s="20" t="s">
        <v>48</v>
      </c>
      <c r="C3" s="21"/>
      <c r="D3" s="22"/>
    </row>
    <row r="4" spans="1:4" ht="21.75" customHeight="1" x14ac:dyDescent="0.25">
      <c r="A4" s="195"/>
      <c r="B4" s="12">
        <v>2023</v>
      </c>
      <c r="C4" s="12">
        <v>2024</v>
      </c>
      <c r="D4" s="23">
        <v>2025</v>
      </c>
    </row>
    <row r="5" spans="1:4" ht="19.5" customHeight="1" x14ac:dyDescent="0.25">
      <c r="A5" s="24" t="s">
        <v>27</v>
      </c>
      <c r="B5" s="28"/>
      <c r="C5" s="28"/>
      <c r="D5" s="29"/>
    </row>
    <row r="6" spans="1:4" ht="19.5" customHeight="1" x14ac:dyDescent="0.25">
      <c r="A6" s="24" t="s">
        <v>28</v>
      </c>
      <c r="B6" s="28"/>
      <c r="C6" s="28"/>
      <c r="D6" s="30"/>
    </row>
    <row r="7" spans="1:4" ht="20.100000000000001" customHeight="1" x14ac:dyDescent="0.25">
      <c r="A7" s="13" t="s">
        <v>29</v>
      </c>
      <c r="B7" s="14"/>
      <c r="C7" s="14"/>
      <c r="D7" s="15"/>
    </row>
    <row r="8" spans="1:4" ht="20.100000000000001" customHeight="1" x14ac:dyDescent="0.25">
      <c r="A8" s="8" t="s">
        <v>30</v>
      </c>
      <c r="B8" s="9"/>
      <c r="C8" s="9"/>
      <c r="D8" s="10"/>
    </row>
    <row r="9" spans="1:4" ht="20.100000000000001" customHeight="1" x14ac:dyDescent="0.25">
      <c r="A9" s="8" t="s">
        <v>31</v>
      </c>
      <c r="B9" s="9"/>
      <c r="C9" s="9"/>
      <c r="D9" s="10"/>
    </row>
    <row r="10" spans="1:4" ht="20.100000000000001" customHeight="1" x14ac:dyDescent="0.25">
      <c r="A10" s="8" t="s">
        <v>32</v>
      </c>
      <c r="B10" s="9"/>
      <c r="C10" s="9"/>
      <c r="D10" s="10"/>
    </row>
    <row r="11" spans="1:4" ht="20.100000000000001" customHeight="1" x14ac:dyDescent="0.25">
      <c r="A11" s="8" t="s">
        <v>33</v>
      </c>
      <c r="B11" s="9"/>
      <c r="C11" s="9"/>
      <c r="D11" s="10"/>
    </row>
    <row r="12" spans="1:4" ht="20.100000000000001" customHeight="1" x14ac:dyDescent="0.25">
      <c r="A12" s="8" t="s">
        <v>34</v>
      </c>
      <c r="B12" s="9"/>
      <c r="C12" s="9"/>
      <c r="D12" s="10"/>
    </row>
    <row r="13" spans="1:4" ht="20.100000000000001" customHeight="1" x14ac:dyDescent="0.25">
      <c r="A13" s="8" t="s">
        <v>35</v>
      </c>
      <c r="B13" s="9"/>
      <c r="C13" s="9"/>
      <c r="D13" s="10"/>
    </row>
    <row r="14" spans="1:4" ht="20.100000000000001" customHeight="1" x14ac:dyDescent="0.25">
      <c r="A14" s="8" t="s">
        <v>36</v>
      </c>
      <c r="B14" s="9"/>
      <c r="C14" s="9"/>
      <c r="D14" s="10"/>
    </row>
    <row r="15" spans="1:4" ht="20.100000000000001" customHeight="1" x14ac:dyDescent="0.25">
      <c r="A15" s="8" t="s">
        <v>37</v>
      </c>
      <c r="B15" s="9"/>
      <c r="C15" s="9"/>
      <c r="D15" s="10"/>
    </row>
    <row r="16" spans="1:4" ht="20.100000000000001" customHeight="1" x14ac:dyDescent="0.25">
      <c r="A16" s="8" t="s">
        <v>38</v>
      </c>
      <c r="B16" s="9"/>
      <c r="C16" s="9"/>
      <c r="D16" s="10"/>
    </row>
    <row r="17" spans="1:4" ht="20.100000000000001" customHeight="1" x14ac:dyDescent="0.25">
      <c r="A17" s="8" t="s">
        <v>39</v>
      </c>
      <c r="B17" s="9"/>
      <c r="C17" s="9"/>
      <c r="D17" s="10"/>
    </row>
    <row r="18" spans="1:4" ht="20.100000000000001" customHeight="1" x14ac:dyDescent="0.25">
      <c r="A18" s="8" t="s">
        <v>40</v>
      </c>
      <c r="B18" s="9"/>
      <c r="C18" s="9"/>
      <c r="D18" s="10"/>
    </row>
    <row r="19" spans="1:4" ht="20.100000000000001" customHeight="1" x14ac:dyDescent="0.25">
      <c r="A19" s="8" t="s">
        <v>41</v>
      </c>
      <c r="B19" s="9"/>
      <c r="C19" s="9"/>
      <c r="D19" s="10"/>
    </row>
    <row r="20" spans="1:4" ht="20.100000000000001" customHeight="1" x14ac:dyDescent="0.25">
      <c r="A20" s="8" t="s">
        <v>42</v>
      </c>
      <c r="B20" s="9"/>
      <c r="C20" s="9"/>
      <c r="D20" s="11"/>
    </row>
    <row r="21" spans="1:4" ht="20.100000000000001" customHeight="1" x14ac:dyDescent="0.25">
      <c r="A21" s="8" t="s">
        <v>43</v>
      </c>
      <c r="B21" s="9"/>
      <c r="C21" s="9"/>
      <c r="D21" s="10"/>
    </row>
    <row r="22" spans="1:4" ht="20.100000000000001" customHeight="1" x14ac:dyDescent="0.25">
      <c r="A22" s="8" t="s">
        <v>44</v>
      </c>
      <c r="B22" s="9"/>
      <c r="C22" s="9"/>
      <c r="D22" s="10"/>
    </row>
    <row r="23" spans="1:4" ht="20.100000000000001" customHeight="1" x14ac:dyDescent="0.25">
      <c r="A23" s="8" t="s">
        <v>45</v>
      </c>
      <c r="B23" s="9"/>
      <c r="C23" s="9"/>
      <c r="D23" s="10"/>
    </row>
    <row r="24" spans="1:4" ht="20.100000000000001" customHeight="1" x14ac:dyDescent="0.25">
      <c r="A24" s="16" t="s">
        <v>46</v>
      </c>
      <c r="B24" s="17"/>
      <c r="C24" s="18"/>
      <c r="D24" s="19"/>
    </row>
    <row r="25" spans="1:4" ht="18.75" customHeight="1" thickBot="1" x14ac:dyDescent="0.3">
      <c r="A25" s="25" t="s">
        <v>47</v>
      </c>
      <c r="B25" s="26">
        <f>SUM(B5+B6)</f>
        <v>0</v>
      </c>
      <c r="C25" s="26">
        <f>SUM(C5+C6)</f>
        <v>0</v>
      </c>
      <c r="D25" s="27">
        <f>SUM(D5+D6)</f>
        <v>0</v>
      </c>
    </row>
  </sheetData>
  <mergeCells count="2">
    <mergeCell ref="A3:A4"/>
    <mergeCell ref="A2:D2"/>
  </mergeCells>
  <pageMargins left="0.45" right="0.51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4.2 Projektet 2024-2026</vt:lpstr>
      <vt:lpstr>4.3. T.H.V.</vt:lpstr>
      <vt:lpstr>Sheet1</vt:lpstr>
      <vt:lpstr>'4.2 Projektet 2024-2026'!Print_Area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Bardhyl.Koicici</dc:creator>
  <cp:lastModifiedBy>Vlora Hyseni</cp:lastModifiedBy>
  <cp:lastPrinted>2024-09-23T13:56:03Z</cp:lastPrinted>
  <dcterms:created xsi:type="dcterms:W3CDTF">2018-06-05T11:45:41Z</dcterms:created>
  <dcterms:modified xsi:type="dcterms:W3CDTF">2024-11-21T14:02:59Z</dcterms:modified>
</cp:coreProperties>
</file>